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erlofkaart" sheetId="1" r:id="rId5"/>
  </sheets>
  <definedNames/>
  <calcPr/>
</workbook>
</file>

<file path=xl/sharedStrings.xml><?xml version="1.0" encoding="utf-8"?>
<sst xmlns="http://schemas.openxmlformats.org/spreadsheetml/2006/main" count="64" uniqueCount="11">
  <si>
    <t>Probeer Werktijden.nl 14 dagen gratis</t>
  </si>
  <si>
    <t>Startdatum:</t>
  </si>
  <si>
    <t>- Vul alleen bovenaan (bij de eerste tabel) een startdatum in; de overige 11 maandtabellen schuiven hier automatisch 1 maand per keer achter aan.</t>
  </si>
  <si>
    <t>- Vul per medewerker en per dag het aantal afwezige uren in; de kolom 'Totaal' telt dit automatisch op.</t>
  </si>
  <si>
    <t>- Weekend dagen (Z) worden automatisch grijs gemarkeerd.</t>
  </si>
  <si>
    <t>Afwezigheidsdata</t>
  </si>
  <si>
    <t>Medewerker</t>
  </si>
  <si>
    <t>Totaal</t>
  </si>
  <si>
    <t>Jan Jansen (voorbeeld)</t>
  </si>
  <si>
    <t>Startdatum (automatisch):</t>
  </si>
  <si>
    <t>&lt;- Vul hier een datum in de gewenste maand in. De tabel past zich automatisch aan.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</si>
</sst>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\-mm\-yyyy"/>
    <numFmt numFmtId="165" formatCode="d"/>
  </numFmts>
  <fonts count="11">
    <font>
      <sz val="11.0"/>
      <color theme="1"/>
      <name val="Calibri"/>
      <scheme val="minor"/>
    </font>
    <font>
      <b/>
      <sz val="10.0"/>
      <color rgb="FF059669"/>
      <name val="Arial"/>
    </font>
    <font>
      <i/>
      <sz val="9.0"/>
      <color rgb="FF059669"/>
      <name val="Arial"/>
    </font>
    <font>
      <b/>
      <sz val="18.0"/>
      <color rgb="FFFFFFFF"/>
      <name val="Arial"/>
    </font>
    <font>
      <b/>
      <sz val="10.0"/>
      <color theme="1"/>
      <name val="Arial"/>
    </font>
    <font/>
    <font>
      <i/>
      <sz val="9.0"/>
      <color theme="1"/>
      <name val="Arial"/>
    </font>
    <font>
      <sz val="11.0"/>
      <color theme="1"/>
      <name val="Arial"/>
    </font>
    <font>
      <b/>
      <sz val="14.0"/>
      <color rgb="FFFFFFFF"/>
      <name val="Arial"/>
    </font>
    <font>
      <b/>
      <sz val="12.0"/>
      <color rgb="FFFFFFFF"/>
      <name val="Arial"/>
    </font>
    <font>
      <sz val="10.0"/>
      <color theme="1"/>
      <name val="Arial"/>
    </font>
  </fonts>
  <fills count="9">
    <fill>
      <patternFill patternType="none"/>
    </fill>
    <fill>
      <patternFill patternType="lightGray"/>
    </fill>
    <fill>
      <patternFill patternType="solid">
        <fgColor rgb="FF059669"/>
        <bgColor rgb="FF059669"/>
      </patternFill>
    </fill>
    <fill>
      <patternFill patternType="solid">
        <fgColor rgb="FFFFF7E0"/>
        <bgColor rgb="FFFFF7E0"/>
      </patternFill>
    </fill>
    <fill>
      <patternFill patternType="solid">
        <fgColor rgb="FFE9EAF6"/>
        <bgColor rgb="FFE9EAF6"/>
      </patternFill>
    </fill>
    <fill>
      <patternFill patternType="solid">
        <fgColor rgb="FFD9D9D9"/>
        <bgColor rgb="FFD9D9D9"/>
      </patternFill>
    </fill>
    <fill>
      <patternFill patternType="solid">
        <fgColor rgb="FFEAEAEA"/>
        <bgColor rgb="FFEAEAEA"/>
      </patternFill>
    </fill>
    <fill>
      <patternFill patternType="solid">
        <fgColor rgb="FFDCE3F5"/>
        <bgColor rgb="FFDCE3F5"/>
      </patternFill>
    </fill>
    <fill>
      <patternFill patternType="solid">
        <fgColor rgb="FFFFFFFF"/>
        <bgColor rgb="FFFFFFFF"/>
      </patternFill>
    </fill>
  </fills>
  <borders count="7">
    <border/>
    <border>
      <left style="thin">
        <color rgb="FF808080"/>
      </lef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</border>
    <border>
      <left style="thin">
        <color rgb="FF808080"/>
      </left>
      <right style="thin">
        <color rgb="FF808080"/>
      </right>
      <bottom style="thin">
        <color rgb="FF80808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vertical="center"/>
    </xf>
    <xf borderId="0" fillId="2" fontId="1" numFmtId="164" xfId="0" applyAlignment="1" applyFont="1" applyNumberFormat="1">
      <alignment horizontal="center" vertical="center"/>
    </xf>
    <xf borderId="0" fillId="2" fontId="2" numFmtId="0" xfId="0" applyAlignment="1" applyFont="1">
      <alignment vertical="center"/>
    </xf>
    <xf borderId="0" fillId="2" fontId="3" numFmtId="0" xfId="0" applyAlignment="1" applyFont="1">
      <alignment readingOrder="0" vertical="center"/>
    </xf>
    <xf borderId="0" fillId="0" fontId="4" numFmtId="0" xfId="0" applyAlignment="1" applyFont="1">
      <alignment horizontal="left" vertical="center"/>
    </xf>
    <xf borderId="1" fillId="3" fontId="4" numFmtId="164" xfId="0" applyAlignment="1" applyBorder="1" applyFill="1" applyFont="1" applyNumberFormat="1">
      <alignment horizontal="center" vertical="center"/>
    </xf>
    <xf borderId="2" fillId="0" fontId="5" numFmtId="0" xfId="0" applyBorder="1" applyFont="1"/>
    <xf borderId="3" fillId="0" fontId="5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vertical="bottom"/>
    </xf>
    <xf borderId="0" fillId="0" fontId="7" numFmtId="0" xfId="0" applyAlignment="1" applyFont="1">
      <alignment vertical="bottom"/>
    </xf>
    <xf borderId="4" fillId="2" fontId="8" numFmtId="0" xfId="0" applyAlignment="1" applyBorder="1" applyFont="1">
      <alignment horizontal="center" vertical="center"/>
    </xf>
    <xf borderId="1" fillId="2" fontId="9" numFmtId="0" xfId="0" applyAlignment="1" applyBorder="1" applyFont="1">
      <alignment horizontal="center" vertical="center"/>
    </xf>
    <xf borderId="5" fillId="4" fontId="4" numFmtId="0" xfId="0" applyAlignment="1" applyBorder="1" applyFill="1" applyFont="1">
      <alignment horizontal="left" readingOrder="0" vertical="center"/>
    </xf>
    <xf borderId="4" fillId="4" fontId="4" numFmtId="0" xfId="0" applyAlignment="1" applyBorder="1" applyFont="1">
      <alignment horizontal="center" vertical="center"/>
    </xf>
    <xf borderId="5" fillId="4" fontId="4" numFmtId="0" xfId="0" applyAlignment="1" applyBorder="1" applyFont="1">
      <alignment horizontal="center" vertical="center"/>
    </xf>
    <xf borderId="6" fillId="0" fontId="5" numFmtId="0" xfId="0" applyBorder="1" applyFont="1"/>
    <xf borderId="4" fillId="5" fontId="4" numFmtId="165" xfId="0" applyAlignment="1" applyBorder="1" applyFill="1" applyFont="1" applyNumberFormat="1">
      <alignment horizontal="center" vertical="center"/>
    </xf>
    <xf borderId="4" fillId="6" fontId="10" numFmtId="0" xfId="0" applyAlignment="1" applyBorder="1" applyFill="1" applyFont="1">
      <alignment vertical="bottom"/>
    </xf>
    <xf borderId="4" fillId="6" fontId="10" numFmtId="0" xfId="0" applyAlignment="1" applyBorder="1" applyFont="1">
      <alignment horizontal="center" vertical="center"/>
    </xf>
    <xf borderId="4" fillId="7" fontId="4" numFmtId="1" xfId="0" applyAlignment="1" applyBorder="1" applyFill="1" applyFont="1" applyNumberFormat="1">
      <alignment horizontal="center" vertical="center"/>
    </xf>
    <xf borderId="4" fillId="8" fontId="10" numFmtId="0" xfId="0" applyAlignment="1" applyBorder="1" applyFill="1" applyFont="1">
      <alignment vertical="bottom"/>
    </xf>
    <xf borderId="4" fillId="8" fontId="10" numFmtId="0" xfId="0" applyAlignment="1" applyBorder="1" applyFont="1">
      <alignment horizontal="center" vertical="center"/>
    </xf>
    <xf borderId="4" fillId="5" fontId="4" numFmtId="164" xfId="0" applyAlignment="1" applyBorder="1" applyFont="1" applyNumberFormat="1">
      <alignment horizontal="center" vertical="center"/>
    </xf>
  </cellXfs>
  <cellStyles count="1">
    <cellStyle xfId="0" name="Normal" builtinId="0"/>
  </cellStyles>
  <dxfs count="1">
    <dxf>
      <font/>
      <fill>
        <patternFill patternType="solid">
          <fgColor rgb="FFD9D9D9"/>
          <bgColor rgb="FFD9D9D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733550" cy="276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erktijden.nl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6.0"/>
    <col customWidth="1" min="2" max="32" width="4.43"/>
    <col customWidth="1" min="33" max="33" width="9.0"/>
  </cols>
  <sheetData>
    <row r="1" ht="39.75" customHeight="1">
      <c r="A1" s="1"/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 t="s">
        <v>0</v>
      </c>
    </row>
    <row r="2" ht="19.5" customHeight="1">
      <c r="A2" s="5"/>
    </row>
    <row r="3" ht="19.5" customHeight="1">
      <c r="A3" s="5" t="s">
        <v>1</v>
      </c>
      <c r="B3" s="6">
        <v>46174.0</v>
      </c>
      <c r="C3" s="7"/>
      <c r="D3" s="8"/>
      <c r="E3" s="9"/>
    </row>
    <row r="4" ht="19.5" customHeight="1">
      <c r="A4" s="10" t="s">
        <v>2</v>
      </c>
    </row>
    <row r="5" ht="19.5" customHeight="1">
      <c r="A5" s="10" t="s">
        <v>3</v>
      </c>
    </row>
    <row r="6" ht="19.5" customHeight="1">
      <c r="A6" s="10" t="s">
        <v>4</v>
      </c>
    </row>
    <row r="7" ht="19.5" customHeight="1">
      <c r="A7" s="11"/>
    </row>
    <row r="8" ht="21.75" customHeight="1">
      <c r="A8" s="12" t="str">
        <f>IFERROR(CHOOSE(MONTH($B$3),"jan","feb","mrt","apr","mei","jun","jul","aug","sep","okt","nov","dec")&amp;"-"&amp;TEXT($B$3,"yy"),"")</f>
        <v>jun-26</v>
      </c>
      <c r="B8" s="13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8"/>
    </row>
    <row r="9" ht="15.75" customHeight="1">
      <c r="A9" s="14" t="s">
        <v>6</v>
      </c>
      <c r="B9" s="15" t="str">
        <f t="shared" ref="B9:AF9" si="1">IF(B10="","",CHOOSE(WEEKDAY(B10,2),"M","D","W","D","V","Z","Z"))</f>
        <v>M</v>
      </c>
      <c r="C9" s="15" t="str">
        <f t="shared" si="1"/>
        <v>D</v>
      </c>
      <c r="D9" s="15" t="str">
        <f t="shared" si="1"/>
        <v>W</v>
      </c>
      <c r="E9" s="15" t="str">
        <f t="shared" si="1"/>
        <v>D</v>
      </c>
      <c r="F9" s="15" t="str">
        <f t="shared" si="1"/>
        <v>V</v>
      </c>
      <c r="G9" s="15" t="str">
        <f t="shared" si="1"/>
        <v>Z</v>
      </c>
      <c r="H9" s="15" t="str">
        <f t="shared" si="1"/>
        <v>Z</v>
      </c>
      <c r="I9" s="15" t="str">
        <f t="shared" si="1"/>
        <v>M</v>
      </c>
      <c r="J9" s="15" t="str">
        <f t="shared" si="1"/>
        <v>D</v>
      </c>
      <c r="K9" s="15" t="str">
        <f t="shared" si="1"/>
        <v>W</v>
      </c>
      <c r="L9" s="15" t="str">
        <f t="shared" si="1"/>
        <v>D</v>
      </c>
      <c r="M9" s="15" t="str">
        <f t="shared" si="1"/>
        <v>V</v>
      </c>
      <c r="N9" s="15" t="str">
        <f t="shared" si="1"/>
        <v>Z</v>
      </c>
      <c r="O9" s="15" t="str">
        <f t="shared" si="1"/>
        <v>Z</v>
      </c>
      <c r="P9" s="15" t="str">
        <f t="shared" si="1"/>
        <v>M</v>
      </c>
      <c r="Q9" s="15" t="str">
        <f t="shared" si="1"/>
        <v>D</v>
      </c>
      <c r="R9" s="15" t="str">
        <f t="shared" si="1"/>
        <v>W</v>
      </c>
      <c r="S9" s="15" t="str">
        <f t="shared" si="1"/>
        <v>D</v>
      </c>
      <c r="T9" s="15" t="str">
        <f t="shared" si="1"/>
        <v>V</v>
      </c>
      <c r="U9" s="15" t="str">
        <f t="shared" si="1"/>
        <v>Z</v>
      </c>
      <c r="V9" s="15" t="str">
        <f t="shared" si="1"/>
        <v>Z</v>
      </c>
      <c r="W9" s="15" t="str">
        <f t="shared" si="1"/>
        <v>M</v>
      </c>
      <c r="X9" s="15" t="str">
        <f t="shared" si="1"/>
        <v>D</v>
      </c>
      <c r="Y9" s="15" t="str">
        <f t="shared" si="1"/>
        <v>W</v>
      </c>
      <c r="Z9" s="15" t="str">
        <f t="shared" si="1"/>
        <v>D</v>
      </c>
      <c r="AA9" s="15" t="str">
        <f t="shared" si="1"/>
        <v>V</v>
      </c>
      <c r="AB9" s="15" t="str">
        <f t="shared" si="1"/>
        <v>Z</v>
      </c>
      <c r="AC9" s="15" t="str">
        <f t="shared" si="1"/>
        <v>Z</v>
      </c>
      <c r="AD9" s="15" t="str">
        <f t="shared" si="1"/>
        <v>M</v>
      </c>
      <c r="AE9" s="15" t="str">
        <f t="shared" si="1"/>
        <v>D</v>
      </c>
      <c r="AF9" s="15" t="str">
        <f t="shared" si="1"/>
        <v/>
      </c>
      <c r="AG9" s="16" t="s">
        <v>7</v>
      </c>
    </row>
    <row r="10" ht="15.75" customHeight="1">
      <c r="A10" s="17"/>
      <c r="B10" s="18">
        <f>IF(1&lt;=DAY(EOMONTH($B$3,0)),DATE(YEAR($B$3),MONTH($B$3),1)+0,"")</f>
        <v>46174</v>
      </c>
      <c r="C10" s="18">
        <f>IF(2&lt;=DAY(EOMONTH($B$3,0)),DATE(YEAR($B$3),MONTH($B$3),1)+1,"")</f>
        <v>46175</v>
      </c>
      <c r="D10" s="18">
        <f>IF(3&lt;=DAY(EOMONTH($B$3,0)),DATE(YEAR($B$3),MONTH($B$3),1)+2,"")</f>
        <v>46176</v>
      </c>
      <c r="E10" s="18">
        <f>IF(4&lt;=DAY(EOMONTH($B$3,0)),DATE(YEAR($B$3),MONTH($B$3),1)+3,"")</f>
        <v>46177</v>
      </c>
      <c r="F10" s="18">
        <f>IF(5&lt;=DAY(EOMONTH($B$3,0)),DATE(YEAR($B$3),MONTH($B$3),1)+4,"")</f>
        <v>46178</v>
      </c>
      <c r="G10" s="18">
        <f>IF(6&lt;=DAY(EOMONTH($B$3,0)),DATE(YEAR($B$3),MONTH($B$3),1)+5,"")</f>
        <v>46179</v>
      </c>
      <c r="H10" s="18">
        <f>IF(7&lt;=DAY(EOMONTH($B$3,0)),DATE(YEAR($B$3),MONTH($B$3),1)+6,"")</f>
        <v>46180</v>
      </c>
      <c r="I10" s="18">
        <f>IF(8&lt;=DAY(EOMONTH($B$3,0)),DATE(YEAR($B$3),MONTH($B$3),1)+7,"")</f>
        <v>46181</v>
      </c>
      <c r="J10" s="18">
        <f>IF(9&lt;=DAY(EOMONTH($B$3,0)),DATE(YEAR($B$3),MONTH($B$3),1)+8,"")</f>
        <v>46182</v>
      </c>
      <c r="K10" s="18">
        <f>IF(10&lt;=DAY(EOMONTH($B$3,0)),DATE(YEAR($B$3),MONTH($B$3),1)+9,"")</f>
        <v>46183</v>
      </c>
      <c r="L10" s="18">
        <f>IF(11&lt;=DAY(EOMONTH($B$3,0)),DATE(YEAR($B$3),MONTH($B$3),1)+10,"")</f>
        <v>46184</v>
      </c>
      <c r="M10" s="18">
        <f>IF(12&lt;=DAY(EOMONTH($B$3,0)),DATE(YEAR($B$3),MONTH($B$3),1)+11,"")</f>
        <v>46185</v>
      </c>
      <c r="N10" s="18">
        <f>IF(13&lt;=DAY(EOMONTH($B$3,0)),DATE(YEAR($B$3),MONTH($B$3),1)+12,"")</f>
        <v>46186</v>
      </c>
      <c r="O10" s="18">
        <f>IF(14&lt;=DAY(EOMONTH($B$3,0)),DATE(YEAR($B$3),MONTH($B$3),1)+13,"")</f>
        <v>46187</v>
      </c>
      <c r="P10" s="18">
        <f>IF(15&lt;=DAY(EOMONTH($B$3,0)),DATE(YEAR($B$3),MONTH($B$3),1)+14,"")</f>
        <v>46188</v>
      </c>
      <c r="Q10" s="18">
        <f>IF(16&lt;=DAY(EOMONTH($B$3,0)),DATE(YEAR($B$3),MONTH($B$3),1)+15,"")</f>
        <v>46189</v>
      </c>
      <c r="R10" s="18">
        <f>IF(17&lt;=DAY(EOMONTH($B$3,0)),DATE(YEAR($B$3),MONTH($B$3),1)+16,"")</f>
        <v>46190</v>
      </c>
      <c r="S10" s="18">
        <f>IF(18&lt;=DAY(EOMONTH($B$3,0)),DATE(YEAR($B$3),MONTH($B$3),1)+17,"")</f>
        <v>46191</v>
      </c>
      <c r="T10" s="18">
        <f>IF(19&lt;=DAY(EOMONTH($B$3,0)),DATE(YEAR($B$3),MONTH($B$3),1)+18,"")</f>
        <v>46192</v>
      </c>
      <c r="U10" s="18">
        <f>IF(20&lt;=DAY(EOMONTH($B$3,0)),DATE(YEAR($B$3),MONTH($B$3),1)+19,"")</f>
        <v>46193</v>
      </c>
      <c r="V10" s="18">
        <f>IF(21&lt;=DAY(EOMONTH($B$3,0)),DATE(YEAR($B$3),MONTH($B$3),1)+20,"")</f>
        <v>46194</v>
      </c>
      <c r="W10" s="18">
        <f>IF(22&lt;=DAY(EOMONTH($B$3,0)),DATE(YEAR($B$3),MONTH($B$3),1)+21,"")</f>
        <v>46195</v>
      </c>
      <c r="X10" s="18">
        <f>IF(23&lt;=DAY(EOMONTH($B$3,0)),DATE(YEAR($B$3),MONTH($B$3),1)+22,"")</f>
        <v>46196</v>
      </c>
      <c r="Y10" s="18">
        <f>IF(24&lt;=DAY(EOMONTH($B$3,0)),DATE(YEAR($B$3),MONTH($B$3),1)+23,"")</f>
        <v>46197</v>
      </c>
      <c r="Z10" s="18">
        <f>IF(25&lt;=DAY(EOMONTH($B$3,0)),DATE(YEAR($B$3),MONTH($B$3),1)+24,"")</f>
        <v>46198</v>
      </c>
      <c r="AA10" s="18">
        <f>IF(26&lt;=DAY(EOMONTH($B$3,0)),DATE(YEAR($B$3),MONTH($B$3),1)+25,"")</f>
        <v>46199</v>
      </c>
      <c r="AB10" s="18">
        <f>IF(27&lt;=DAY(EOMONTH($B$3,0)),DATE(YEAR($B$3),MONTH($B$3),1)+26,"")</f>
        <v>46200</v>
      </c>
      <c r="AC10" s="18">
        <f>IF(28&lt;=DAY(EOMONTH($B$3,0)),DATE(YEAR($B$3),MONTH($B$3),1)+27,"")</f>
        <v>46201</v>
      </c>
      <c r="AD10" s="18">
        <f>IF(29&lt;=DAY(EOMONTH($B$3,0)),DATE(YEAR($B$3),MONTH($B$3),1)+28,"")</f>
        <v>46202</v>
      </c>
      <c r="AE10" s="18">
        <f>IF(30&lt;=DAY(EOMONTH($B$3,0)),DATE(YEAR($B$3),MONTH($B$3),1)+29,"")</f>
        <v>46203</v>
      </c>
      <c r="AF10" s="18" t="str">
        <f>IF(31&lt;=DAY(EOMONTH($B$3,0)),DATE(YEAR($B$3),MONTH($B$3),1)+30,"")</f>
        <v/>
      </c>
      <c r="AG10" s="17"/>
    </row>
    <row r="11" ht="15.0" customHeight="1">
      <c r="A11" s="19" t="s">
        <v>8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1">
        <f t="shared" ref="AG11:AG22" si="2">SUM(B11:AF11)</f>
        <v>0</v>
      </c>
    </row>
    <row r="12" ht="15.0" customHeight="1">
      <c r="A12" s="22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1">
        <f t="shared" si="2"/>
        <v>0</v>
      </c>
    </row>
    <row r="13" ht="15.0" customHeight="1">
      <c r="A13" s="1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>
        <f t="shared" si="2"/>
        <v>0</v>
      </c>
    </row>
    <row r="14" ht="15.0" customHeight="1">
      <c r="A14" s="22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1">
        <f t="shared" si="2"/>
        <v>0</v>
      </c>
    </row>
    <row r="15" ht="15.0" customHeight="1">
      <c r="A15" s="19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1">
        <f t="shared" si="2"/>
        <v>0</v>
      </c>
    </row>
    <row r="16" ht="15.0" customHeight="1">
      <c r="A16" s="22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1">
        <f t="shared" si="2"/>
        <v>0</v>
      </c>
    </row>
    <row r="17" ht="15.0" customHeight="1">
      <c r="A17" s="19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1">
        <f t="shared" si="2"/>
        <v>0</v>
      </c>
    </row>
    <row r="18" ht="15.0" customHeight="1">
      <c r="A18" s="22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1">
        <f t="shared" si="2"/>
        <v>0</v>
      </c>
    </row>
    <row r="19" ht="15.0" customHeight="1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1">
        <f t="shared" si="2"/>
        <v>0</v>
      </c>
    </row>
    <row r="20" ht="15.0" customHeight="1">
      <c r="A20" s="22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1">
        <f t="shared" si="2"/>
        <v>0</v>
      </c>
    </row>
    <row r="21" ht="15.0" customHeight="1">
      <c r="A21" s="19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1">
        <f t="shared" si="2"/>
        <v>0</v>
      </c>
    </row>
    <row r="22" ht="15.0" customHeight="1">
      <c r="A22" s="22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1">
        <f t="shared" si="2"/>
        <v>0</v>
      </c>
    </row>
    <row r="23" ht="15.75" customHeight="1">
      <c r="A23" s="11"/>
    </row>
    <row r="24" ht="19.5" hidden="1" customHeight="1">
      <c r="A24" s="5" t="s">
        <v>9</v>
      </c>
      <c r="B24" s="24">
        <f>EDATE(B3,1)</f>
        <v>46204</v>
      </c>
      <c r="C24" s="10" t="s">
        <v>10</v>
      </c>
    </row>
    <row r="25" ht="21.75" customHeight="1">
      <c r="A25" s="12" t="str">
        <f>IFERROR(CHOOSE(MONTH($B$24),"jan","feb","mrt","apr","mei","jun","jul","aug","sep","okt","nov","dec")&amp;"-"&amp;TEXT($B$24,"yy"),"")</f>
        <v>jul-26</v>
      </c>
      <c r="B25" s="13" t="s">
        <v>5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8"/>
    </row>
    <row r="26" ht="15.75" customHeight="1">
      <c r="A26" s="14" t="s">
        <v>6</v>
      </c>
      <c r="B26" s="15" t="str">
        <f t="shared" ref="B26:AF26" si="3">IF(B10="","",CHOOSE(WEEKDAY(B10,2),"M","D","W","D","V","Z","Z"))</f>
        <v>M</v>
      </c>
      <c r="C26" s="15" t="str">
        <f t="shared" si="3"/>
        <v>D</v>
      </c>
      <c r="D26" s="15" t="str">
        <f t="shared" si="3"/>
        <v>W</v>
      </c>
      <c r="E26" s="15" t="str">
        <f t="shared" si="3"/>
        <v>D</v>
      </c>
      <c r="F26" s="15" t="str">
        <f t="shared" si="3"/>
        <v>V</v>
      </c>
      <c r="G26" s="15" t="str">
        <f t="shared" si="3"/>
        <v>Z</v>
      </c>
      <c r="H26" s="15" t="str">
        <f t="shared" si="3"/>
        <v>Z</v>
      </c>
      <c r="I26" s="15" t="str">
        <f t="shared" si="3"/>
        <v>M</v>
      </c>
      <c r="J26" s="15" t="str">
        <f t="shared" si="3"/>
        <v>D</v>
      </c>
      <c r="K26" s="15" t="str">
        <f t="shared" si="3"/>
        <v>W</v>
      </c>
      <c r="L26" s="15" t="str">
        <f t="shared" si="3"/>
        <v>D</v>
      </c>
      <c r="M26" s="15" t="str">
        <f t="shared" si="3"/>
        <v>V</v>
      </c>
      <c r="N26" s="15" t="str">
        <f t="shared" si="3"/>
        <v>Z</v>
      </c>
      <c r="O26" s="15" t="str">
        <f t="shared" si="3"/>
        <v>Z</v>
      </c>
      <c r="P26" s="15" t="str">
        <f t="shared" si="3"/>
        <v>M</v>
      </c>
      <c r="Q26" s="15" t="str">
        <f t="shared" si="3"/>
        <v>D</v>
      </c>
      <c r="R26" s="15" t="str">
        <f t="shared" si="3"/>
        <v>W</v>
      </c>
      <c r="S26" s="15" t="str">
        <f t="shared" si="3"/>
        <v>D</v>
      </c>
      <c r="T26" s="15" t="str">
        <f t="shared" si="3"/>
        <v>V</v>
      </c>
      <c r="U26" s="15" t="str">
        <f t="shared" si="3"/>
        <v>Z</v>
      </c>
      <c r="V26" s="15" t="str">
        <f t="shared" si="3"/>
        <v>Z</v>
      </c>
      <c r="W26" s="15" t="str">
        <f t="shared" si="3"/>
        <v>M</v>
      </c>
      <c r="X26" s="15" t="str">
        <f t="shared" si="3"/>
        <v>D</v>
      </c>
      <c r="Y26" s="15" t="str">
        <f t="shared" si="3"/>
        <v>W</v>
      </c>
      <c r="Z26" s="15" t="str">
        <f t="shared" si="3"/>
        <v>D</v>
      </c>
      <c r="AA26" s="15" t="str">
        <f t="shared" si="3"/>
        <v>V</v>
      </c>
      <c r="AB26" s="15" t="str">
        <f t="shared" si="3"/>
        <v>Z</v>
      </c>
      <c r="AC26" s="15" t="str">
        <f t="shared" si="3"/>
        <v>Z</v>
      </c>
      <c r="AD26" s="15" t="str">
        <f t="shared" si="3"/>
        <v>M</v>
      </c>
      <c r="AE26" s="15" t="str">
        <f t="shared" si="3"/>
        <v>D</v>
      </c>
      <c r="AF26" s="15" t="str">
        <f t="shared" si="3"/>
        <v/>
      </c>
      <c r="AG26" s="16" t="s">
        <v>7</v>
      </c>
    </row>
    <row r="27" ht="15.75" customHeight="1">
      <c r="A27" s="17"/>
      <c r="B27" s="18">
        <f>IF(1&lt;=DAY(EOMONTH($B$24,0)),DATE(YEAR($B$24),MONTH($B$24),1)+0,"")</f>
        <v>46204</v>
      </c>
      <c r="C27" s="18">
        <f>IF(2&lt;=DAY(EOMONTH($B$24,0)),DATE(YEAR($B$24),MONTH($B$24),1)+1,"")</f>
        <v>46205</v>
      </c>
      <c r="D27" s="18">
        <f>IF(3&lt;=DAY(EOMONTH($B$24,0)),DATE(YEAR($B$24),MONTH($B$24),1)+2,"")</f>
        <v>46206</v>
      </c>
      <c r="E27" s="18">
        <f>IF(4&lt;=DAY(EOMONTH($B$24,0)),DATE(YEAR($B$24),MONTH($B$24),1)+3,"")</f>
        <v>46207</v>
      </c>
      <c r="F27" s="18">
        <f>IF(5&lt;=DAY(EOMONTH($B$24,0)),DATE(YEAR($B$24),MONTH($B$24),1)+4,"")</f>
        <v>46208</v>
      </c>
      <c r="G27" s="18">
        <f>IF(6&lt;=DAY(EOMONTH($B$24,0)),DATE(YEAR($B$24),MONTH($B$24),1)+5,"")</f>
        <v>46209</v>
      </c>
      <c r="H27" s="18">
        <f>IF(7&lt;=DAY(EOMONTH($B$24,0)),DATE(YEAR($B$24),MONTH($B$24),1)+6,"")</f>
        <v>46210</v>
      </c>
      <c r="I27" s="18">
        <f>IF(8&lt;=DAY(EOMONTH($B$24,0)),DATE(YEAR($B$24),MONTH($B$24),1)+7,"")</f>
        <v>46211</v>
      </c>
      <c r="J27" s="18">
        <f>IF(9&lt;=DAY(EOMONTH($B$24,0)),DATE(YEAR($B$24),MONTH($B$24),1)+8,"")</f>
        <v>46212</v>
      </c>
      <c r="K27" s="18">
        <f>IF(10&lt;=DAY(EOMONTH($B$24,0)),DATE(YEAR($B$24),MONTH($B$24),1)+9,"")</f>
        <v>46213</v>
      </c>
      <c r="L27" s="18">
        <f>IF(11&lt;=DAY(EOMONTH($B$24,0)),DATE(YEAR($B$24),MONTH($B$24),1)+10,"")</f>
        <v>46214</v>
      </c>
      <c r="M27" s="18">
        <f>IF(12&lt;=DAY(EOMONTH($B$24,0)),DATE(YEAR($B$24),MONTH($B$24),1)+11,"")</f>
        <v>46215</v>
      </c>
      <c r="N27" s="18">
        <f>IF(13&lt;=DAY(EOMONTH($B$24,0)),DATE(YEAR($B$24),MONTH($B$24),1)+12,"")</f>
        <v>46216</v>
      </c>
      <c r="O27" s="18">
        <f>IF(14&lt;=DAY(EOMONTH($B$24,0)),DATE(YEAR($B$24),MONTH($B$24),1)+13,"")</f>
        <v>46217</v>
      </c>
      <c r="P27" s="18">
        <f>IF(15&lt;=DAY(EOMONTH($B$24,0)),DATE(YEAR($B$24),MONTH($B$24),1)+14,"")</f>
        <v>46218</v>
      </c>
      <c r="Q27" s="18">
        <f>IF(16&lt;=DAY(EOMONTH($B$24,0)),DATE(YEAR($B$24),MONTH($B$24),1)+15,"")</f>
        <v>46219</v>
      </c>
      <c r="R27" s="18">
        <f>IF(17&lt;=DAY(EOMONTH($B$24,0)),DATE(YEAR($B$24),MONTH($B$24),1)+16,"")</f>
        <v>46220</v>
      </c>
      <c r="S27" s="18">
        <f>IF(18&lt;=DAY(EOMONTH($B$24,0)),DATE(YEAR($B$24),MONTH($B$24),1)+17,"")</f>
        <v>46221</v>
      </c>
      <c r="T27" s="18">
        <f>IF(19&lt;=DAY(EOMONTH($B$24,0)),DATE(YEAR($B$24),MONTH($B$24),1)+18,"")</f>
        <v>46222</v>
      </c>
      <c r="U27" s="18">
        <f>IF(20&lt;=DAY(EOMONTH($B$24,0)),DATE(YEAR($B$24),MONTH($B$24),1)+19,"")</f>
        <v>46223</v>
      </c>
      <c r="V27" s="18">
        <f>IF(21&lt;=DAY(EOMONTH($B$24,0)),DATE(YEAR($B$24),MONTH($B$24),1)+20,"")</f>
        <v>46224</v>
      </c>
      <c r="W27" s="18">
        <f>IF(22&lt;=DAY(EOMONTH($B$24,0)),DATE(YEAR($B$24),MONTH($B$24),1)+21,"")</f>
        <v>46225</v>
      </c>
      <c r="X27" s="18">
        <f>IF(23&lt;=DAY(EOMONTH($B$24,0)),DATE(YEAR($B$24),MONTH($B$24),1)+22,"")</f>
        <v>46226</v>
      </c>
      <c r="Y27" s="18">
        <f>IF(24&lt;=DAY(EOMONTH($B$24,0)),DATE(YEAR($B$24),MONTH($B$24),1)+23,"")</f>
        <v>46227</v>
      </c>
      <c r="Z27" s="18">
        <f>IF(25&lt;=DAY(EOMONTH($B$24,0)),DATE(YEAR($B$24),MONTH($B$24),1)+24,"")</f>
        <v>46228</v>
      </c>
      <c r="AA27" s="18">
        <f>IF(26&lt;=DAY(EOMONTH($B$24,0)),DATE(YEAR($B$24),MONTH($B$24),1)+25,"")</f>
        <v>46229</v>
      </c>
      <c r="AB27" s="18">
        <f>IF(27&lt;=DAY(EOMONTH($B$24,0)),DATE(YEAR($B$24),MONTH($B$24),1)+26,"")</f>
        <v>46230</v>
      </c>
      <c r="AC27" s="18">
        <f>IF(28&lt;=DAY(EOMONTH($B$24,0)),DATE(YEAR($B$24),MONTH($B$24),1)+27,"")</f>
        <v>46231</v>
      </c>
      <c r="AD27" s="18">
        <f>IF(29&lt;=DAY(EOMONTH($B$24,0)),DATE(YEAR($B$24),MONTH($B$24),1)+28,"")</f>
        <v>46232</v>
      </c>
      <c r="AE27" s="18">
        <f>IF(30&lt;=DAY(EOMONTH($B$24,0)),DATE(YEAR($B$24),MONTH($B$24),1)+29,"")</f>
        <v>46233</v>
      </c>
      <c r="AF27" s="18">
        <f>IF(31&lt;=DAY(EOMONTH($B$24,0)),DATE(YEAR($B$24),MONTH($B$24),1)+30,"")</f>
        <v>46234</v>
      </c>
      <c r="AG27" s="17"/>
    </row>
    <row r="28" ht="15.0" customHeight="1">
      <c r="A28" s="19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1">
        <f t="shared" ref="AG28:AG39" si="4">SUM(B28:AF28)</f>
        <v>0</v>
      </c>
    </row>
    <row r="29" ht="15.0" customHeight="1">
      <c r="A29" s="22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1">
        <f t="shared" si="4"/>
        <v>0</v>
      </c>
    </row>
    <row r="30" ht="15.0" customHeight="1">
      <c r="A30" s="19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1">
        <f t="shared" si="4"/>
        <v>0</v>
      </c>
    </row>
    <row r="31" ht="15.0" customHeight="1">
      <c r="A31" s="22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1">
        <f t="shared" si="4"/>
        <v>0</v>
      </c>
    </row>
    <row r="32" ht="15.0" customHeight="1">
      <c r="A32" s="19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1">
        <f t="shared" si="4"/>
        <v>0</v>
      </c>
    </row>
    <row r="33" ht="15.0" customHeight="1">
      <c r="A33" s="22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1">
        <f t="shared" si="4"/>
        <v>0</v>
      </c>
    </row>
    <row r="34" ht="15.0" customHeight="1">
      <c r="A34" s="19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1">
        <f t="shared" si="4"/>
        <v>0</v>
      </c>
    </row>
    <row r="35" ht="15.0" customHeight="1">
      <c r="A35" s="22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1">
        <f t="shared" si="4"/>
        <v>0</v>
      </c>
    </row>
    <row r="36" ht="15.0" customHeight="1">
      <c r="A36" s="1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1">
        <f t="shared" si="4"/>
        <v>0</v>
      </c>
    </row>
    <row r="37" ht="15.0" customHeight="1">
      <c r="A37" s="22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1">
        <f t="shared" si="4"/>
        <v>0</v>
      </c>
    </row>
    <row r="38" ht="15.0" customHeight="1">
      <c r="A38" s="19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1">
        <f t="shared" si="4"/>
        <v>0</v>
      </c>
    </row>
    <row r="39" ht="15.0" customHeight="1">
      <c r="A39" s="22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1">
        <f t="shared" si="4"/>
        <v>0</v>
      </c>
    </row>
    <row r="40" ht="15.75" customHeight="1">
      <c r="A40" s="11"/>
    </row>
    <row r="41" ht="19.5" hidden="1" customHeight="1">
      <c r="A41" s="5" t="s">
        <v>9</v>
      </c>
      <c r="B41" s="24">
        <f>EDATE(B24,1)</f>
        <v>46235</v>
      </c>
      <c r="C41" s="10" t="s">
        <v>10</v>
      </c>
    </row>
    <row r="42" ht="21.75" customHeight="1">
      <c r="A42" s="12" t="str">
        <f>IFERROR(CHOOSE(MONTH($B$41),"jan","feb","mrt","apr","mei","jun","jul","aug","sep","okt","nov","dec")&amp;"-"&amp;TEXT($B$41,"yy"),"")</f>
        <v>aug-26</v>
      </c>
      <c r="B42" s="13" t="s">
        <v>5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8"/>
    </row>
    <row r="43" ht="15.75" customHeight="1">
      <c r="A43" s="14" t="s">
        <v>6</v>
      </c>
      <c r="B43" s="15" t="str">
        <f t="shared" ref="B43:AF43" si="5">IF(B10="","",CHOOSE(WEEKDAY(B10,2),"M","D","W","D","V","Z","Z"))</f>
        <v>M</v>
      </c>
      <c r="C43" s="15" t="str">
        <f t="shared" si="5"/>
        <v>D</v>
      </c>
      <c r="D43" s="15" t="str">
        <f t="shared" si="5"/>
        <v>W</v>
      </c>
      <c r="E43" s="15" t="str">
        <f t="shared" si="5"/>
        <v>D</v>
      </c>
      <c r="F43" s="15" t="str">
        <f t="shared" si="5"/>
        <v>V</v>
      </c>
      <c r="G43" s="15" t="str">
        <f t="shared" si="5"/>
        <v>Z</v>
      </c>
      <c r="H43" s="15" t="str">
        <f t="shared" si="5"/>
        <v>Z</v>
      </c>
      <c r="I43" s="15" t="str">
        <f t="shared" si="5"/>
        <v>M</v>
      </c>
      <c r="J43" s="15" t="str">
        <f t="shared" si="5"/>
        <v>D</v>
      </c>
      <c r="K43" s="15" t="str">
        <f t="shared" si="5"/>
        <v>W</v>
      </c>
      <c r="L43" s="15" t="str">
        <f t="shared" si="5"/>
        <v>D</v>
      </c>
      <c r="M43" s="15" t="str">
        <f t="shared" si="5"/>
        <v>V</v>
      </c>
      <c r="N43" s="15" t="str">
        <f t="shared" si="5"/>
        <v>Z</v>
      </c>
      <c r="O43" s="15" t="str">
        <f t="shared" si="5"/>
        <v>Z</v>
      </c>
      <c r="P43" s="15" t="str">
        <f t="shared" si="5"/>
        <v>M</v>
      </c>
      <c r="Q43" s="15" t="str">
        <f t="shared" si="5"/>
        <v>D</v>
      </c>
      <c r="R43" s="15" t="str">
        <f t="shared" si="5"/>
        <v>W</v>
      </c>
      <c r="S43" s="15" t="str">
        <f t="shared" si="5"/>
        <v>D</v>
      </c>
      <c r="T43" s="15" t="str">
        <f t="shared" si="5"/>
        <v>V</v>
      </c>
      <c r="U43" s="15" t="str">
        <f t="shared" si="5"/>
        <v>Z</v>
      </c>
      <c r="V43" s="15" t="str">
        <f t="shared" si="5"/>
        <v>Z</v>
      </c>
      <c r="W43" s="15" t="str">
        <f t="shared" si="5"/>
        <v>M</v>
      </c>
      <c r="X43" s="15" t="str">
        <f t="shared" si="5"/>
        <v>D</v>
      </c>
      <c r="Y43" s="15" t="str">
        <f t="shared" si="5"/>
        <v>W</v>
      </c>
      <c r="Z43" s="15" t="str">
        <f t="shared" si="5"/>
        <v>D</v>
      </c>
      <c r="AA43" s="15" t="str">
        <f t="shared" si="5"/>
        <v>V</v>
      </c>
      <c r="AB43" s="15" t="str">
        <f t="shared" si="5"/>
        <v>Z</v>
      </c>
      <c r="AC43" s="15" t="str">
        <f t="shared" si="5"/>
        <v>Z</v>
      </c>
      <c r="AD43" s="15" t="str">
        <f t="shared" si="5"/>
        <v>M</v>
      </c>
      <c r="AE43" s="15" t="str">
        <f t="shared" si="5"/>
        <v>D</v>
      </c>
      <c r="AF43" s="15" t="str">
        <f t="shared" si="5"/>
        <v/>
      </c>
      <c r="AG43" s="16" t="s">
        <v>7</v>
      </c>
    </row>
    <row r="44" ht="15.75" customHeight="1">
      <c r="A44" s="17"/>
      <c r="B44" s="18">
        <f>IF(1&lt;=DAY(EOMONTH($B$41,0)),DATE(YEAR($B$41),MONTH($B$41),1)+0,"")</f>
        <v>46235</v>
      </c>
      <c r="C44" s="18">
        <f>IF(2&lt;=DAY(EOMONTH($B$41,0)),DATE(YEAR($B$41),MONTH($B$41),1)+1,"")</f>
        <v>46236</v>
      </c>
      <c r="D44" s="18">
        <f>IF(3&lt;=DAY(EOMONTH($B$41,0)),DATE(YEAR($B$41),MONTH($B$41),1)+2,"")</f>
        <v>46237</v>
      </c>
      <c r="E44" s="18">
        <f>IF(4&lt;=DAY(EOMONTH($B$41,0)),DATE(YEAR($B$41),MONTH($B$41),1)+3,"")</f>
        <v>46238</v>
      </c>
      <c r="F44" s="18">
        <f>IF(5&lt;=DAY(EOMONTH($B$41,0)),DATE(YEAR($B$41),MONTH($B$41),1)+4,"")</f>
        <v>46239</v>
      </c>
      <c r="G44" s="18">
        <f>IF(6&lt;=DAY(EOMONTH($B$41,0)),DATE(YEAR($B$41),MONTH($B$41),1)+5,"")</f>
        <v>46240</v>
      </c>
      <c r="H44" s="18">
        <f>IF(7&lt;=DAY(EOMONTH($B$41,0)),DATE(YEAR($B$41),MONTH($B$41),1)+6,"")</f>
        <v>46241</v>
      </c>
      <c r="I44" s="18">
        <f>IF(8&lt;=DAY(EOMONTH($B$41,0)),DATE(YEAR($B$41),MONTH($B$41),1)+7,"")</f>
        <v>46242</v>
      </c>
      <c r="J44" s="18">
        <f>IF(9&lt;=DAY(EOMONTH($B$41,0)),DATE(YEAR($B$41),MONTH($B$41),1)+8,"")</f>
        <v>46243</v>
      </c>
      <c r="K44" s="18">
        <f>IF(10&lt;=DAY(EOMONTH($B$41,0)),DATE(YEAR($B$41),MONTH($B$41),1)+9,"")</f>
        <v>46244</v>
      </c>
      <c r="L44" s="18">
        <f>IF(11&lt;=DAY(EOMONTH($B$41,0)),DATE(YEAR($B$41),MONTH($B$41),1)+10,"")</f>
        <v>46245</v>
      </c>
      <c r="M44" s="18">
        <f>IF(12&lt;=DAY(EOMONTH($B$41,0)),DATE(YEAR($B$41),MONTH($B$41),1)+11,"")</f>
        <v>46246</v>
      </c>
      <c r="N44" s="18">
        <f>IF(13&lt;=DAY(EOMONTH($B$41,0)),DATE(YEAR($B$41),MONTH($B$41),1)+12,"")</f>
        <v>46247</v>
      </c>
      <c r="O44" s="18">
        <f>IF(14&lt;=DAY(EOMONTH($B$41,0)),DATE(YEAR($B$41),MONTH($B$41),1)+13,"")</f>
        <v>46248</v>
      </c>
      <c r="P44" s="18">
        <f>IF(15&lt;=DAY(EOMONTH($B$41,0)),DATE(YEAR($B$41),MONTH($B$41),1)+14,"")</f>
        <v>46249</v>
      </c>
      <c r="Q44" s="18">
        <f>IF(16&lt;=DAY(EOMONTH($B$41,0)),DATE(YEAR($B$41),MONTH($B$41),1)+15,"")</f>
        <v>46250</v>
      </c>
      <c r="R44" s="18">
        <f>IF(17&lt;=DAY(EOMONTH($B$41,0)),DATE(YEAR($B$41),MONTH($B$41),1)+16,"")</f>
        <v>46251</v>
      </c>
      <c r="S44" s="18">
        <f>IF(18&lt;=DAY(EOMONTH($B$41,0)),DATE(YEAR($B$41),MONTH($B$41),1)+17,"")</f>
        <v>46252</v>
      </c>
      <c r="T44" s="18">
        <f>IF(19&lt;=DAY(EOMONTH($B$41,0)),DATE(YEAR($B$41),MONTH($B$41),1)+18,"")</f>
        <v>46253</v>
      </c>
      <c r="U44" s="18">
        <f>IF(20&lt;=DAY(EOMONTH($B$41,0)),DATE(YEAR($B$41),MONTH($B$41),1)+19,"")</f>
        <v>46254</v>
      </c>
      <c r="V44" s="18">
        <f>IF(21&lt;=DAY(EOMONTH($B$41,0)),DATE(YEAR($B$41),MONTH($B$41),1)+20,"")</f>
        <v>46255</v>
      </c>
      <c r="W44" s="18">
        <f>IF(22&lt;=DAY(EOMONTH($B$41,0)),DATE(YEAR($B$41),MONTH($B$41),1)+21,"")</f>
        <v>46256</v>
      </c>
      <c r="X44" s="18">
        <f>IF(23&lt;=DAY(EOMONTH($B$41,0)),DATE(YEAR($B$41),MONTH($B$41),1)+22,"")</f>
        <v>46257</v>
      </c>
      <c r="Y44" s="18">
        <f>IF(24&lt;=DAY(EOMONTH($B$41,0)),DATE(YEAR($B$41),MONTH($B$41),1)+23,"")</f>
        <v>46258</v>
      </c>
      <c r="Z44" s="18">
        <f>IF(25&lt;=DAY(EOMONTH($B$41,0)),DATE(YEAR($B$41),MONTH($B$41),1)+24,"")</f>
        <v>46259</v>
      </c>
      <c r="AA44" s="18">
        <f>IF(26&lt;=DAY(EOMONTH($B$41,0)),DATE(YEAR($B$41),MONTH($B$41),1)+25,"")</f>
        <v>46260</v>
      </c>
      <c r="AB44" s="18">
        <f>IF(27&lt;=DAY(EOMONTH($B$41,0)),DATE(YEAR($B$41),MONTH($B$41),1)+26,"")</f>
        <v>46261</v>
      </c>
      <c r="AC44" s="18">
        <f>IF(28&lt;=DAY(EOMONTH($B$41,0)),DATE(YEAR($B$41),MONTH($B$41),1)+27,"")</f>
        <v>46262</v>
      </c>
      <c r="AD44" s="18">
        <f>IF(29&lt;=DAY(EOMONTH($B$41,0)),DATE(YEAR($B$41),MONTH($B$41),1)+28,"")</f>
        <v>46263</v>
      </c>
      <c r="AE44" s="18">
        <f>IF(30&lt;=DAY(EOMONTH($B$41,0)),DATE(YEAR($B$41),MONTH($B$41),1)+29,"")</f>
        <v>46264</v>
      </c>
      <c r="AF44" s="18">
        <f>IF(31&lt;=DAY(EOMONTH($B$41,0)),DATE(YEAR($B$41),MONTH($B$41),1)+30,"")</f>
        <v>46265</v>
      </c>
      <c r="AG44" s="17"/>
    </row>
    <row r="45" ht="15.0" customHeight="1">
      <c r="A45" s="19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1">
        <f t="shared" ref="AG45:AG56" si="6">SUM(B45:AF45)</f>
        <v>0</v>
      </c>
    </row>
    <row r="46" ht="15.0" customHeight="1">
      <c r="A46" s="22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1">
        <f t="shared" si="6"/>
        <v>0</v>
      </c>
    </row>
    <row r="47" ht="15.0" customHeight="1">
      <c r="A47" s="19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1">
        <f t="shared" si="6"/>
        <v>0</v>
      </c>
    </row>
    <row r="48" ht="15.0" customHeight="1">
      <c r="A48" s="22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1">
        <f t="shared" si="6"/>
        <v>0</v>
      </c>
    </row>
    <row r="49" ht="15.0" customHeight="1">
      <c r="A49" s="19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1">
        <f t="shared" si="6"/>
        <v>0</v>
      </c>
    </row>
    <row r="50" ht="15.0" customHeight="1">
      <c r="A50" s="22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1">
        <f t="shared" si="6"/>
        <v>0</v>
      </c>
    </row>
    <row r="51" ht="15.0" customHeight="1">
      <c r="A51" s="19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1">
        <f t="shared" si="6"/>
        <v>0</v>
      </c>
    </row>
    <row r="52" ht="15.0" customHeight="1">
      <c r="A52" s="22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1">
        <f t="shared" si="6"/>
        <v>0</v>
      </c>
    </row>
    <row r="53" ht="15.0" customHeight="1">
      <c r="A53" s="19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1">
        <f t="shared" si="6"/>
        <v>0</v>
      </c>
    </row>
    <row r="54" ht="15.0" customHeight="1">
      <c r="A54" s="22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1">
        <f t="shared" si="6"/>
        <v>0</v>
      </c>
    </row>
    <row r="55" ht="15.0" customHeight="1">
      <c r="A55" s="19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1">
        <f t="shared" si="6"/>
        <v>0</v>
      </c>
    </row>
    <row r="56" ht="15.0" customHeight="1">
      <c r="A56" s="22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1">
        <f t="shared" si="6"/>
        <v>0</v>
      </c>
    </row>
    <row r="57" ht="15.75" customHeight="1">
      <c r="A57" s="11"/>
    </row>
    <row r="58" ht="19.5" hidden="1" customHeight="1">
      <c r="A58" s="5" t="s">
        <v>9</v>
      </c>
      <c r="B58" s="24">
        <f>EDATE(B41,1)</f>
        <v>46266</v>
      </c>
      <c r="C58" s="10" t="s">
        <v>10</v>
      </c>
    </row>
    <row r="59" ht="21.75" customHeight="1">
      <c r="A59" s="12" t="str">
        <f>IFERROR(CHOOSE(MONTH($B$58),"jan","feb","mrt","apr","mei","jun","jul","aug","sep","okt","nov","dec")&amp;"-"&amp;TEXT($B$58,"yy"),"")</f>
        <v>sep-26</v>
      </c>
      <c r="B59" s="13" t="s">
        <v>5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8"/>
    </row>
    <row r="60" ht="15.75" customHeight="1">
      <c r="A60" s="14" t="s">
        <v>6</v>
      </c>
      <c r="B60" s="15" t="str">
        <f t="shared" ref="B60:AF60" si="7">IF(B10="","",CHOOSE(WEEKDAY(B10,2),"M","D","W","D","V","Z","Z"))</f>
        <v>M</v>
      </c>
      <c r="C60" s="15" t="str">
        <f t="shared" si="7"/>
        <v>D</v>
      </c>
      <c r="D60" s="15" t="str">
        <f t="shared" si="7"/>
        <v>W</v>
      </c>
      <c r="E60" s="15" t="str">
        <f t="shared" si="7"/>
        <v>D</v>
      </c>
      <c r="F60" s="15" t="str">
        <f t="shared" si="7"/>
        <v>V</v>
      </c>
      <c r="G60" s="15" t="str">
        <f t="shared" si="7"/>
        <v>Z</v>
      </c>
      <c r="H60" s="15" t="str">
        <f t="shared" si="7"/>
        <v>Z</v>
      </c>
      <c r="I60" s="15" t="str">
        <f t="shared" si="7"/>
        <v>M</v>
      </c>
      <c r="J60" s="15" t="str">
        <f t="shared" si="7"/>
        <v>D</v>
      </c>
      <c r="K60" s="15" t="str">
        <f t="shared" si="7"/>
        <v>W</v>
      </c>
      <c r="L60" s="15" t="str">
        <f t="shared" si="7"/>
        <v>D</v>
      </c>
      <c r="M60" s="15" t="str">
        <f t="shared" si="7"/>
        <v>V</v>
      </c>
      <c r="N60" s="15" t="str">
        <f t="shared" si="7"/>
        <v>Z</v>
      </c>
      <c r="O60" s="15" t="str">
        <f t="shared" si="7"/>
        <v>Z</v>
      </c>
      <c r="P60" s="15" t="str">
        <f t="shared" si="7"/>
        <v>M</v>
      </c>
      <c r="Q60" s="15" t="str">
        <f t="shared" si="7"/>
        <v>D</v>
      </c>
      <c r="R60" s="15" t="str">
        <f t="shared" si="7"/>
        <v>W</v>
      </c>
      <c r="S60" s="15" t="str">
        <f t="shared" si="7"/>
        <v>D</v>
      </c>
      <c r="T60" s="15" t="str">
        <f t="shared" si="7"/>
        <v>V</v>
      </c>
      <c r="U60" s="15" t="str">
        <f t="shared" si="7"/>
        <v>Z</v>
      </c>
      <c r="V60" s="15" t="str">
        <f t="shared" si="7"/>
        <v>Z</v>
      </c>
      <c r="W60" s="15" t="str">
        <f t="shared" si="7"/>
        <v>M</v>
      </c>
      <c r="X60" s="15" t="str">
        <f t="shared" si="7"/>
        <v>D</v>
      </c>
      <c r="Y60" s="15" t="str">
        <f t="shared" si="7"/>
        <v>W</v>
      </c>
      <c r="Z60" s="15" t="str">
        <f t="shared" si="7"/>
        <v>D</v>
      </c>
      <c r="AA60" s="15" t="str">
        <f t="shared" si="7"/>
        <v>V</v>
      </c>
      <c r="AB60" s="15" t="str">
        <f t="shared" si="7"/>
        <v>Z</v>
      </c>
      <c r="AC60" s="15" t="str">
        <f t="shared" si="7"/>
        <v>Z</v>
      </c>
      <c r="AD60" s="15" t="str">
        <f t="shared" si="7"/>
        <v>M</v>
      </c>
      <c r="AE60" s="15" t="str">
        <f t="shared" si="7"/>
        <v>D</v>
      </c>
      <c r="AF60" s="15" t="str">
        <f t="shared" si="7"/>
        <v/>
      </c>
      <c r="AG60" s="16" t="s">
        <v>7</v>
      </c>
    </row>
    <row r="61" ht="15.75" customHeight="1">
      <c r="A61" s="17"/>
      <c r="B61" s="18">
        <f>IF(1&lt;=DAY(EOMONTH($B$58,0)),DATE(YEAR($B$58),MONTH($B$58),1)+0,"")</f>
        <v>46266</v>
      </c>
      <c r="C61" s="18">
        <f>IF(2&lt;=DAY(EOMONTH($B$58,0)),DATE(YEAR($B$58),MONTH($B$58),1)+1,"")</f>
        <v>46267</v>
      </c>
      <c r="D61" s="18">
        <f>IF(3&lt;=DAY(EOMONTH($B$58,0)),DATE(YEAR($B$58),MONTH($B$58),1)+2,"")</f>
        <v>46268</v>
      </c>
      <c r="E61" s="18">
        <f>IF(4&lt;=DAY(EOMONTH($B$58,0)),DATE(YEAR($B$58),MONTH($B$58),1)+3,"")</f>
        <v>46269</v>
      </c>
      <c r="F61" s="18">
        <f>IF(5&lt;=DAY(EOMONTH($B$58,0)),DATE(YEAR($B$58),MONTH($B$58),1)+4,"")</f>
        <v>46270</v>
      </c>
      <c r="G61" s="18">
        <f>IF(6&lt;=DAY(EOMONTH($B$58,0)),DATE(YEAR($B$58),MONTH($B$58),1)+5,"")</f>
        <v>46271</v>
      </c>
      <c r="H61" s="18">
        <f>IF(7&lt;=DAY(EOMONTH($B$58,0)),DATE(YEAR($B$58),MONTH($B$58),1)+6,"")</f>
        <v>46272</v>
      </c>
      <c r="I61" s="18">
        <f>IF(8&lt;=DAY(EOMONTH($B$58,0)),DATE(YEAR($B$58),MONTH($B$58),1)+7,"")</f>
        <v>46273</v>
      </c>
      <c r="J61" s="18">
        <f>IF(9&lt;=DAY(EOMONTH($B$58,0)),DATE(YEAR($B$58),MONTH($B$58),1)+8,"")</f>
        <v>46274</v>
      </c>
      <c r="K61" s="18">
        <f>IF(10&lt;=DAY(EOMONTH($B$58,0)),DATE(YEAR($B$58),MONTH($B$58),1)+9,"")</f>
        <v>46275</v>
      </c>
      <c r="L61" s="18">
        <f>IF(11&lt;=DAY(EOMONTH($B$58,0)),DATE(YEAR($B$58),MONTH($B$58),1)+10,"")</f>
        <v>46276</v>
      </c>
      <c r="M61" s="18">
        <f>IF(12&lt;=DAY(EOMONTH($B$58,0)),DATE(YEAR($B$58),MONTH($B$58),1)+11,"")</f>
        <v>46277</v>
      </c>
      <c r="N61" s="18">
        <f>IF(13&lt;=DAY(EOMONTH($B$58,0)),DATE(YEAR($B$58),MONTH($B$58),1)+12,"")</f>
        <v>46278</v>
      </c>
      <c r="O61" s="18">
        <f>IF(14&lt;=DAY(EOMONTH($B$58,0)),DATE(YEAR($B$58),MONTH($B$58),1)+13,"")</f>
        <v>46279</v>
      </c>
      <c r="P61" s="18">
        <f>IF(15&lt;=DAY(EOMONTH($B$58,0)),DATE(YEAR($B$58),MONTH($B$58),1)+14,"")</f>
        <v>46280</v>
      </c>
      <c r="Q61" s="18">
        <f>IF(16&lt;=DAY(EOMONTH($B$58,0)),DATE(YEAR($B$58),MONTH($B$58),1)+15,"")</f>
        <v>46281</v>
      </c>
      <c r="R61" s="18">
        <f>IF(17&lt;=DAY(EOMONTH($B$58,0)),DATE(YEAR($B$58),MONTH($B$58),1)+16,"")</f>
        <v>46282</v>
      </c>
      <c r="S61" s="18">
        <f>IF(18&lt;=DAY(EOMONTH($B$58,0)),DATE(YEAR($B$58),MONTH($B$58),1)+17,"")</f>
        <v>46283</v>
      </c>
      <c r="T61" s="18">
        <f>IF(19&lt;=DAY(EOMONTH($B$58,0)),DATE(YEAR($B$58),MONTH($B$58),1)+18,"")</f>
        <v>46284</v>
      </c>
      <c r="U61" s="18">
        <f>IF(20&lt;=DAY(EOMONTH($B$58,0)),DATE(YEAR($B$58),MONTH($B$58),1)+19,"")</f>
        <v>46285</v>
      </c>
      <c r="V61" s="18">
        <f>IF(21&lt;=DAY(EOMONTH($B$58,0)),DATE(YEAR($B$58),MONTH($B$58),1)+20,"")</f>
        <v>46286</v>
      </c>
      <c r="W61" s="18">
        <f>IF(22&lt;=DAY(EOMONTH($B$58,0)),DATE(YEAR($B$58),MONTH($B$58),1)+21,"")</f>
        <v>46287</v>
      </c>
      <c r="X61" s="18">
        <f>IF(23&lt;=DAY(EOMONTH($B$58,0)),DATE(YEAR($B$58),MONTH($B$58),1)+22,"")</f>
        <v>46288</v>
      </c>
      <c r="Y61" s="18">
        <f>IF(24&lt;=DAY(EOMONTH($B$58,0)),DATE(YEAR($B$58),MONTH($B$58),1)+23,"")</f>
        <v>46289</v>
      </c>
      <c r="Z61" s="18">
        <f>IF(25&lt;=DAY(EOMONTH($B$58,0)),DATE(YEAR($B$58),MONTH($B$58),1)+24,"")</f>
        <v>46290</v>
      </c>
      <c r="AA61" s="18">
        <f>IF(26&lt;=DAY(EOMONTH($B$58,0)),DATE(YEAR($B$58),MONTH($B$58),1)+25,"")</f>
        <v>46291</v>
      </c>
      <c r="AB61" s="18">
        <f>IF(27&lt;=DAY(EOMONTH($B$58,0)),DATE(YEAR($B$58),MONTH($B$58),1)+26,"")</f>
        <v>46292</v>
      </c>
      <c r="AC61" s="18">
        <f>IF(28&lt;=DAY(EOMONTH($B$58,0)),DATE(YEAR($B$58),MONTH($B$58),1)+27,"")</f>
        <v>46293</v>
      </c>
      <c r="AD61" s="18">
        <f>IF(29&lt;=DAY(EOMONTH($B$58,0)),DATE(YEAR($B$58),MONTH($B$58),1)+28,"")</f>
        <v>46294</v>
      </c>
      <c r="AE61" s="18">
        <f>IF(30&lt;=DAY(EOMONTH($B$58,0)),DATE(YEAR($B$58),MONTH($B$58),1)+29,"")</f>
        <v>46295</v>
      </c>
      <c r="AF61" s="18" t="str">
        <f>IF(31&lt;=DAY(EOMONTH($B$58,0)),DATE(YEAR($B$58),MONTH($B$58),1)+30,"")</f>
        <v/>
      </c>
      <c r="AG61" s="17"/>
    </row>
    <row r="62" ht="15.0" customHeight="1">
      <c r="A62" s="19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1">
        <f t="shared" ref="AG62:AG73" si="8">SUM(B62:AF62)</f>
        <v>0</v>
      </c>
    </row>
    <row r="63" ht="15.0" customHeight="1">
      <c r="A63" s="22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1">
        <f t="shared" si="8"/>
        <v>0</v>
      </c>
    </row>
    <row r="64" ht="15.0" customHeight="1">
      <c r="A64" s="19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1">
        <f t="shared" si="8"/>
        <v>0</v>
      </c>
    </row>
    <row r="65" ht="15.0" customHeight="1">
      <c r="A65" s="22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1">
        <f t="shared" si="8"/>
        <v>0</v>
      </c>
    </row>
    <row r="66" ht="15.0" customHeight="1">
      <c r="A66" s="19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1">
        <f t="shared" si="8"/>
        <v>0</v>
      </c>
    </row>
    <row r="67" ht="15.0" customHeight="1">
      <c r="A67" s="22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1">
        <f t="shared" si="8"/>
        <v>0</v>
      </c>
    </row>
    <row r="68" ht="15.0" customHeight="1">
      <c r="A68" s="19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1">
        <f t="shared" si="8"/>
        <v>0</v>
      </c>
    </row>
    <row r="69" ht="15.0" customHeight="1">
      <c r="A69" s="22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1">
        <f t="shared" si="8"/>
        <v>0</v>
      </c>
    </row>
    <row r="70" ht="15.0" customHeight="1">
      <c r="A70" s="19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1">
        <f t="shared" si="8"/>
        <v>0</v>
      </c>
    </row>
    <row r="71" ht="15.0" customHeight="1">
      <c r="A71" s="22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1">
        <f t="shared" si="8"/>
        <v>0</v>
      </c>
    </row>
    <row r="72" ht="15.0" customHeight="1">
      <c r="A72" s="19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1">
        <f t="shared" si="8"/>
        <v>0</v>
      </c>
    </row>
    <row r="73" ht="15.0" customHeight="1">
      <c r="A73" s="22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1">
        <f t="shared" si="8"/>
        <v>0</v>
      </c>
    </row>
    <row r="74" ht="15.75" customHeight="1">
      <c r="A74" s="11"/>
    </row>
    <row r="75" ht="19.5" hidden="1" customHeight="1">
      <c r="A75" s="5" t="s">
        <v>9</v>
      </c>
      <c r="B75" s="24">
        <f>EDATE(B58,1)</f>
        <v>46296</v>
      </c>
      <c r="C75" s="10" t="s">
        <v>10</v>
      </c>
    </row>
    <row r="76" ht="21.75" customHeight="1">
      <c r="A76" s="12" t="str">
        <f>IFERROR(CHOOSE(MONTH($B$75),"jan","feb","mrt","apr","mei","jun","jul","aug","sep","okt","nov","dec")&amp;"-"&amp;TEXT($B$75,"yy"),"")</f>
        <v>okt-26</v>
      </c>
      <c r="B76" s="13" t="s">
        <v>5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8"/>
    </row>
    <row r="77" ht="15.75" customHeight="1">
      <c r="A77" s="14" t="s">
        <v>6</v>
      </c>
      <c r="B77" s="15" t="str">
        <f t="shared" ref="B77:AF77" si="9">IF(B10="","",CHOOSE(WEEKDAY(B10,2),"M","D","W","D","V","Z","Z"))</f>
        <v>M</v>
      </c>
      <c r="C77" s="15" t="str">
        <f t="shared" si="9"/>
        <v>D</v>
      </c>
      <c r="D77" s="15" t="str">
        <f t="shared" si="9"/>
        <v>W</v>
      </c>
      <c r="E77" s="15" t="str">
        <f t="shared" si="9"/>
        <v>D</v>
      </c>
      <c r="F77" s="15" t="str">
        <f t="shared" si="9"/>
        <v>V</v>
      </c>
      <c r="G77" s="15" t="str">
        <f t="shared" si="9"/>
        <v>Z</v>
      </c>
      <c r="H77" s="15" t="str">
        <f t="shared" si="9"/>
        <v>Z</v>
      </c>
      <c r="I77" s="15" t="str">
        <f t="shared" si="9"/>
        <v>M</v>
      </c>
      <c r="J77" s="15" t="str">
        <f t="shared" si="9"/>
        <v>D</v>
      </c>
      <c r="K77" s="15" t="str">
        <f t="shared" si="9"/>
        <v>W</v>
      </c>
      <c r="L77" s="15" t="str">
        <f t="shared" si="9"/>
        <v>D</v>
      </c>
      <c r="M77" s="15" t="str">
        <f t="shared" si="9"/>
        <v>V</v>
      </c>
      <c r="N77" s="15" t="str">
        <f t="shared" si="9"/>
        <v>Z</v>
      </c>
      <c r="O77" s="15" t="str">
        <f t="shared" si="9"/>
        <v>Z</v>
      </c>
      <c r="P77" s="15" t="str">
        <f t="shared" si="9"/>
        <v>M</v>
      </c>
      <c r="Q77" s="15" t="str">
        <f t="shared" si="9"/>
        <v>D</v>
      </c>
      <c r="R77" s="15" t="str">
        <f t="shared" si="9"/>
        <v>W</v>
      </c>
      <c r="S77" s="15" t="str">
        <f t="shared" si="9"/>
        <v>D</v>
      </c>
      <c r="T77" s="15" t="str">
        <f t="shared" si="9"/>
        <v>V</v>
      </c>
      <c r="U77" s="15" t="str">
        <f t="shared" si="9"/>
        <v>Z</v>
      </c>
      <c r="V77" s="15" t="str">
        <f t="shared" si="9"/>
        <v>Z</v>
      </c>
      <c r="W77" s="15" t="str">
        <f t="shared" si="9"/>
        <v>M</v>
      </c>
      <c r="X77" s="15" t="str">
        <f t="shared" si="9"/>
        <v>D</v>
      </c>
      <c r="Y77" s="15" t="str">
        <f t="shared" si="9"/>
        <v>W</v>
      </c>
      <c r="Z77" s="15" t="str">
        <f t="shared" si="9"/>
        <v>D</v>
      </c>
      <c r="AA77" s="15" t="str">
        <f t="shared" si="9"/>
        <v>V</v>
      </c>
      <c r="AB77" s="15" t="str">
        <f t="shared" si="9"/>
        <v>Z</v>
      </c>
      <c r="AC77" s="15" t="str">
        <f t="shared" si="9"/>
        <v>Z</v>
      </c>
      <c r="AD77" s="15" t="str">
        <f t="shared" si="9"/>
        <v>M</v>
      </c>
      <c r="AE77" s="15" t="str">
        <f t="shared" si="9"/>
        <v>D</v>
      </c>
      <c r="AF77" s="15" t="str">
        <f t="shared" si="9"/>
        <v/>
      </c>
      <c r="AG77" s="16" t="s">
        <v>7</v>
      </c>
    </row>
    <row r="78" ht="15.75" customHeight="1">
      <c r="A78" s="17"/>
      <c r="B78" s="18">
        <f>IF(1&lt;=DAY(EOMONTH($B$75,0)),DATE(YEAR($B$75),MONTH($B$75),1)+0,"")</f>
        <v>46296</v>
      </c>
      <c r="C78" s="18">
        <f>IF(2&lt;=DAY(EOMONTH($B$75,0)),DATE(YEAR($B$75),MONTH($B$75),1)+1,"")</f>
        <v>46297</v>
      </c>
      <c r="D78" s="18">
        <f>IF(3&lt;=DAY(EOMONTH($B$75,0)),DATE(YEAR($B$75),MONTH($B$75),1)+2,"")</f>
        <v>46298</v>
      </c>
      <c r="E78" s="18">
        <f>IF(4&lt;=DAY(EOMONTH($B$75,0)),DATE(YEAR($B$75),MONTH($B$75),1)+3,"")</f>
        <v>46299</v>
      </c>
      <c r="F78" s="18">
        <f>IF(5&lt;=DAY(EOMONTH($B$75,0)),DATE(YEAR($B$75),MONTH($B$75),1)+4,"")</f>
        <v>46300</v>
      </c>
      <c r="G78" s="18">
        <f>IF(6&lt;=DAY(EOMONTH($B$75,0)),DATE(YEAR($B$75),MONTH($B$75),1)+5,"")</f>
        <v>46301</v>
      </c>
      <c r="H78" s="18">
        <f>IF(7&lt;=DAY(EOMONTH($B$75,0)),DATE(YEAR($B$75),MONTH($B$75),1)+6,"")</f>
        <v>46302</v>
      </c>
      <c r="I78" s="18">
        <f>IF(8&lt;=DAY(EOMONTH($B$75,0)),DATE(YEAR($B$75),MONTH($B$75),1)+7,"")</f>
        <v>46303</v>
      </c>
      <c r="J78" s="18">
        <f>IF(9&lt;=DAY(EOMONTH($B$75,0)),DATE(YEAR($B$75),MONTH($B$75),1)+8,"")</f>
        <v>46304</v>
      </c>
      <c r="K78" s="18">
        <f>IF(10&lt;=DAY(EOMONTH($B$75,0)),DATE(YEAR($B$75),MONTH($B$75),1)+9,"")</f>
        <v>46305</v>
      </c>
      <c r="L78" s="18">
        <f>IF(11&lt;=DAY(EOMONTH($B$75,0)),DATE(YEAR($B$75),MONTH($B$75),1)+10,"")</f>
        <v>46306</v>
      </c>
      <c r="M78" s="18">
        <f>IF(12&lt;=DAY(EOMONTH($B$75,0)),DATE(YEAR($B$75),MONTH($B$75),1)+11,"")</f>
        <v>46307</v>
      </c>
      <c r="N78" s="18">
        <f>IF(13&lt;=DAY(EOMONTH($B$75,0)),DATE(YEAR($B$75),MONTH($B$75),1)+12,"")</f>
        <v>46308</v>
      </c>
      <c r="O78" s="18">
        <f>IF(14&lt;=DAY(EOMONTH($B$75,0)),DATE(YEAR($B$75),MONTH($B$75),1)+13,"")</f>
        <v>46309</v>
      </c>
      <c r="P78" s="18">
        <f>IF(15&lt;=DAY(EOMONTH($B$75,0)),DATE(YEAR($B$75),MONTH($B$75),1)+14,"")</f>
        <v>46310</v>
      </c>
      <c r="Q78" s="18">
        <f>IF(16&lt;=DAY(EOMONTH($B$75,0)),DATE(YEAR($B$75),MONTH($B$75),1)+15,"")</f>
        <v>46311</v>
      </c>
      <c r="R78" s="18">
        <f>IF(17&lt;=DAY(EOMONTH($B$75,0)),DATE(YEAR($B$75),MONTH($B$75),1)+16,"")</f>
        <v>46312</v>
      </c>
      <c r="S78" s="18">
        <f>IF(18&lt;=DAY(EOMONTH($B$75,0)),DATE(YEAR($B$75),MONTH($B$75),1)+17,"")</f>
        <v>46313</v>
      </c>
      <c r="T78" s="18">
        <f>IF(19&lt;=DAY(EOMONTH($B$75,0)),DATE(YEAR($B$75),MONTH($B$75),1)+18,"")</f>
        <v>46314</v>
      </c>
      <c r="U78" s="18">
        <f>IF(20&lt;=DAY(EOMONTH($B$75,0)),DATE(YEAR($B$75),MONTH($B$75),1)+19,"")</f>
        <v>46315</v>
      </c>
      <c r="V78" s="18">
        <f>IF(21&lt;=DAY(EOMONTH($B$75,0)),DATE(YEAR($B$75),MONTH($B$75),1)+20,"")</f>
        <v>46316</v>
      </c>
      <c r="W78" s="18">
        <f>IF(22&lt;=DAY(EOMONTH($B$75,0)),DATE(YEAR($B$75),MONTH($B$75),1)+21,"")</f>
        <v>46317</v>
      </c>
      <c r="X78" s="18">
        <f>IF(23&lt;=DAY(EOMONTH($B$75,0)),DATE(YEAR($B$75),MONTH($B$75),1)+22,"")</f>
        <v>46318</v>
      </c>
      <c r="Y78" s="18">
        <f>IF(24&lt;=DAY(EOMONTH($B$75,0)),DATE(YEAR($B$75),MONTH($B$75),1)+23,"")</f>
        <v>46319</v>
      </c>
      <c r="Z78" s="18">
        <f>IF(25&lt;=DAY(EOMONTH($B$75,0)),DATE(YEAR($B$75),MONTH($B$75),1)+24,"")</f>
        <v>46320</v>
      </c>
      <c r="AA78" s="18">
        <f>IF(26&lt;=DAY(EOMONTH($B$75,0)),DATE(YEAR($B$75),MONTH($B$75),1)+25,"")</f>
        <v>46321</v>
      </c>
      <c r="AB78" s="18">
        <f>IF(27&lt;=DAY(EOMONTH($B$75,0)),DATE(YEAR($B$75),MONTH($B$75),1)+26,"")</f>
        <v>46322</v>
      </c>
      <c r="AC78" s="18">
        <f>IF(28&lt;=DAY(EOMONTH($B$75,0)),DATE(YEAR($B$75),MONTH($B$75),1)+27,"")</f>
        <v>46323</v>
      </c>
      <c r="AD78" s="18">
        <f>IF(29&lt;=DAY(EOMONTH($B$75,0)),DATE(YEAR($B$75),MONTH($B$75),1)+28,"")</f>
        <v>46324</v>
      </c>
      <c r="AE78" s="18">
        <f>IF(30&lt;=DAY(EOMONTH($B$75,0)),DATE(YEAR($B$75),MONTH($B$75),1)+29,"")</f>
        <v>46325</v>
      </c>
      <c r="AF78" s="18">
        <f>IF(31&lt;=DAY(EOMONTH($B$75,0)),DATE(YEAR($B$75),MONTH($B$75),1)+30,"")</f>
        <v>46326</v>
      </c>
      <c r="AG78" s="17"/>
    </row>
    <row r="79" ht="15.0" customHeight="1">
      <c r="A79" s="19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1">
        <f t="shared" ref="AG79:AG90" si="10">SUM(B79:AF79)</f>
        <v>0</v>
      </c>
    </row>
    <row r="80" ht="15.0" customHeight="1">
      <c r="A80" s="22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1">
        <f t="shared" si="10"/>
        <v>0</v>
      </c>
    </row>
    <row r="81" ht="15.0" customHeight="1">
      <c r="A81" s="19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1">
        <f t="shared" si="10"/>
        <v>0</v>
      </c>
    </row>
    <row r="82" ht="15.0" customHeight="1">
      <c r="A82" s="22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1">
        <f t="shared" si="10"/>
        <v>0</v>
      </c>
    </row>
    <row r="83" ht="15.0" customHeight="1">
      <c r="A83" s="19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1">
        <f t="shared" si="10"/>
        <v>0</v>
      </c>
    </row>
    <row r="84" ht="15.0" customHeight="1">
      <c r="A84" s="22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  <c r="AG84" s="21">
        <f t="shared" si="10"/>
        <v>0</v>
      </c>
    </row>
    <row r="85" ht="15.0" customHeight="1">
      <c r="A85" s="19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1">
        <f t="shared" si="10"/>
        <v>0</v>
      </c>
    </row>
    <row r="86" ht="15.0" customHeight="1">
      <c r="A86" s="22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1">
        <f t="shared" si="10"/>
        <v>0</v>
      </c>
    </row>
    <row r="87" ht="15.0" customHeight="1">
      <c r="A87" s="19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1">
        <f t="shared" si="10"/>
        <v>0</v>
      </c>
    </row>
    <row r="88" ht="15.0" customHeight="1">
      <c r="A88" s="22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1">
        <f t="shared" si="10"/>
        <v>0</v>
      </c>
    </row>
    <row r="89" ht="15.0" customHeight="1">
      <c r="A89" s="19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1">
        <f t="shared" si="10"/>
        <v>0</v>
      </c>
    </row>
    <row r="90" ht="15.0" customHeight="1">
      <c r="A90" s="22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1">
        <f t="shared" si="10"/>
        <v>0</v>
      </c>
    </row>
    <row r="91" ht="15.75" customHeight="1">
      <c r="A91" s="11"/>
    </row>
    <row r="92" ht="19.5" hidden="1" customHeight="1">
      <c r="A92" s="5" t="s">
        <v>9</v>
      </c>
      <c r="B92" s="24">
        <f>EDATE(B75,1)</f>
        <v>46327</v>
      </c>
      <c r="C92" s="10" t="s">
        <v>10</v>
      </c>
    </row>
    <row r="93" ht="21.75" customHeight="1">
      <c r="A93" s="12" t="str">
        <f>IFERROR(CHOOSE(MONTH($B$92),"jan","feb","mrt","apr","mei","jun","jul","aug","sep","okt","nov","dec")&amp;"-"&amp;TEXT($B$92,"yy"),"")</f>
        <v>nov-26</v>
      </c>
      <c r="B93" s="13" t="s">
        <v>5</v>
      </c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8"/>
    </row>
    <row r="94" ht="15.75" customHeight="1">
      <c r="A94" s="14" t="s">
        <v>6</v>
      </c>
      <c r="B94" s="15" t="str">
        <f t="shared" ref="B94:AF94" si="11">IF(B10="","",CHOOSE(WEEKDAY(B10,2),"M","D","W","D","V","Z","Z"))</f>
        <v>M</v>
      </c>
      <c r="C94" s="15" t="str">
        <f t="shared" si="11"/>
        <v>D</v>
      </c>
      <c r="D94" s="15" t="str">
        <f t="shared" si="11"/>
        <v>W</v>
      </c>
      <c r="E94" s="15" t="str">
        <f t="shared" si="11"/>
        <v>D</v>
      </c>
      <c r="F94" s="15" t="str">
        <f t="shared" si="11"/>
        <v>V</v>
      </c>
      <c r="G94" s="15" t="str">
        <f t="shared" si="11"/>
        <v>Z</v>
      </c>
      <c r="H94" s="15" t="str">
        <f t="shared" si="11"/>
        <v>Z</v>
      </c>
      <c r="I94" s="15" t="str">
        <f t="shared" si="11"/>
        <v>M</v>
      </c>
      <c r="J94" s="15" t="str">
        <f t="shared" si="11"/>
        <v>D</v>
      </c>
      <c r="K94" s="15" t="str">
        <f t="shared" si="11"/>
        <v>W</v>
      </c>
      <c r="L94" s="15" t="str">
        <f t="shared" si="11"/>
        <v>D</v>
      </c>
      <c r="M94" s="15" t="str">
        <f t="shared" si="11"/>
        <v>V</v>
      </c>
      <c r="N94" s="15" t="str">
        <f t="shared" si="11"/>
        <v>Z</v>
      </c>
      <c r="O94" s="15" t="str">
        <f t="shared" si="11"/>
        <v>Z</v>
      </c>
      <c r="P94" s="15" t="str">
        <f t="shared" si="11"/>
        <v>M</v>
      </c>
      <c r="Q94" s="15" t="str">
        <f t="shared" si="11"/>
        <v>D</v>
      </c>
      <c r="R94" s="15" t="str">
        <f t="shared" si="11"/>
        <v>W</v>
      </c>
      <c r="S94" s="15" t="str">
        <f t="shared" si="11"/>
        <v>D</v>
      </c>
      <c r="T94" s="15" t="str">
        <f t="shared" si="11"/>
        <v>V</v>
      </c>
      <c r="U94" s="15" t="str">
        <f t="shared" si="11"/>
        <v>Z</v>
      </c>
      <c r="V94" s="15" t="str">
        <f t="shared" si="11"/>
        <v>Z</v>
      </c>
      <c r="W94" s="15" t="str">
        <f t="shared" si="11"/>
        <v>M</v>
      </c>
      <c r="X94" s="15" t="str">
        <f t="shared" si="11"/>
        <v>D</v>
      </c>
      <c r="Y94" s="15" t="str">
        <f t="shared" si="11"/>
        <v>W</v>
      </c>
      <c r="Z94" s="15" t="str">
        <f t="shared" si="11"/>
        <v>D</v>
      </c>
      <c r="AA94" s="15" t="str">
        <f t="shared" si="11"/>
        <v>V</v>
      </c>
      <c r="AB94" s="15" t="str">
        <f t="shared" si="11"/>
        <v>Z</v>
      </c>
      <c r="AC94" s="15" t="str">
        <f t="shared" si="11"/>
        <v>Z</v>
      </c>
      <c r="AD94" s="15" t="str">
        <f t="shared" si="11"/>
        <v>M</v>
      </c>
      <c r="AE94" s="15" t="str">
        <f t="shared" si="11"/>
        <v>D</v>
      </c>
      <c r="AF94" s="15" t="str">
        <f t="shared" si="11"/>
        <v/>
      </c>
      <c r="AG94" s="16" t="s">
        <v>7</v>
      </c>
    </row>
    <row r="95" ht="15.75" customHeight="1">
      <c r="A95" s="17"/>
      <c r="B95" s="18">
        <f>IF(1&lt;=DAY(EOMONTH($B$92,0)),DATE(YEAR($B$92),MONTH($B$92),1)+0,"")</f>
        <v>46327</v>
      </c>
      <c r="C95" s="18">
        <f>IF(2&lt;=DAY(EOMONTH($B$92,0)),DATE(YEAR($B$92),MONTH($B$92),1)+1,"")</f>
        <v>46328</v>
      </c>
      <c r="D95" s="18">
        <f>IF(3&lt;=DAY(EOMONTH($B$92,0)),DATE(YEAR($B$92),MONTH($B$92),1)+2,"")</f>
        <v>46329</v>
      </c>
      <c r="E95" s="18">
        <f>IF(4&lt;=DAY(EOMONTH($B$92,0)),DATE(YEAR($B$92),MONTH($B$92),1)+3,"")</f>
        <v>46330</v>
      </c>
      <c r="F95" s="18">
        <f>IF(5&lt;=DAY(EOMONTH($B$92,0)),DATE(YEAR($B$92),MONTH($B$92),1)+4,"")</f>
        <v>46331</v>
      </c>
      <c r="G95" s="18">
        <f>IF(6&lt;=DAY(EOMONTH($B$92,0)),DATE(YEAR($B$92),MONTH($B$92),1)+5,"")</f>
        <v>46332</v>
      </c>
      <c r="H95" s="18">
        <f>IF(7&lt;=DAY(EOMONTH($B$92,0)),DATE(YEAR($B$92),MONTH($B$92),1)+6,"")</f>
        <v>46333</v>
      </c>
      <c r="I95" s="18">
        <f>IF(8&lt;=DAY(EOMONTH($B$92,0)),DATE(YEAR($B$92),MONTH($B$92),1)+7,"")</f>
        <v>46334</v>
      </c>
      <c r="J95" s="18">
        <f>IF(9&lt;=DAY(EOMONTH($B$92,0)),DATE(YEAR($B$92),MONTH($B$92),1)+8,"")</f>
        <v>46335</v>
      </c>
      <c r="K95" s="18">
        <f>IF(10&lt;=DAY(EOMONTH($B$92,0)),DATE(YEAR($B$92),MONTH($B$92),1)+9,"")</f>
        <v>46336</v>
      </c>
      <c r="L95" s="18">
        <f>IF(11&lt;=DAY(EOMONTH($B$92,0)),DATE(YEAR($B$92),MONTH($B$92),1)+10,"")</f>
        <v>46337</v>
      </c>
      <c r="M95" s="18">
        <f>IF(12&lt;=DAY(EOMONTH($B$92,0)),DATE(YEAR($B$92),MONTH($B$92),1)+11,"")</f>
        <v>46338</v>
      </c>
      <c r="N95" s="18">
        <f>IF(13&lt;=DAY(EOMONTH($B$92,0)),DATE(YEAR($B$92),MONTH($B$92),1)+12,"")</f>
        <v>46339</v>
      </c>
      <c r="O95" s="18">
        <f>IF(14&lt;=DAY(EOMONTH($B$92,0)),DATE(YEAR($B$92),MONTH($B$92),1)+13,"")</f>
        <v>46340</v>
      </c>
      <c r="P95" s="18">
        <f>IF(15&lt;=DAY(EOMONTH($B$92,0)),DATE(YEAR($B$92),MONTH($B$92),1)+14,"")</f>
        <v>46341</v>
      </c>
      <c r="Q95" s="18">
        <f>IF(16&lt;=DAY(EOMONTH($B$92,0)),DATE(YEAR($B$92),MONTH($B$92),1)+15,"")</f>
        <v>46342</v>
      </c>
      <c r="R95" s="18">
        <f>IF(17&lt;=DAY(EOMONTH($B$92,0)),DATE(YEAR($B$92),MONTH($B$92),1)+16,"")</f>
        <v>46343</v>
      </c>
      <c r="S95" s="18">
        <f>IF(18&lt;=DAY(EOMONTH($B$92,0)),DATE(YEAR($B$92),MONTH($B$92),1)+17,"")</f>
        <v>46344</v>
      </c>
      <c r="T95" s="18">
        <f>IF(19&lt;=DAY(EOMONTH($B$92,0)),DATE(YEAR($B$92),MONTH($B$92),1)+18,"")</f>
        <v>46345</v>
      </c>
      <c r="U95" s="18">
        <f>IF(20&lt;=DAY(EOMONTH($B$92,0)),DATE(YEAR($B$92),MONTH($B$92),1)+19,"")</f>
        <v>46346</v>
      </c>
      <c r="V95" s="18">
        <f>IF(21&lt;=DAY(EOMONTH($B$92,0)),DATE(YEAR($B$92),MONTH($B$92),1)+20,"")</f>
        <v>46347</v>
      </c>
      <c r="W95" s="18">
        <f>IF(22&lt;=DAY(EOMONTH($B$92,0)),DATE(YEAR($B$92),MONTH($B$92),1)+21,"")</f>
        <v>46348</v>
      </c>
      <c r="X95" s="18">
        <f>IF(23&lt;=DAY(EOMONTH($B$92,0)),DATE(YEAR($B$92),MONTH($B$92),1)+22,"")</f>
        <v>46349</v>
      </c>
      <c r="Y95" s="18">
        <f>IF(24&lt;=DAY(EOMONTH($B$92,0)),DATE(YEAR($B$92),MONTH($B$92),1)+23,"")</f>
        <v>46350</v>
      </c>
      <c r="Z95" s="18">
        <f>IF(25&lt;=DAY(EOMONTH($B$92,0)),DATE(YEAR($B$92),MONTH($B$92),1)+24,"")</f>
        <v>46351</v>
      </c>
      <c r="AA95" s="18">
        <f>IF(26&lt;=DAY(EOMONTH($B$92,0)),DATE(YEAR($B$92),MONTH($B$92),1)+25,"")</f>
        <v>46352</v>
      </c>
      <c r="AB95" s="18">
        <f>IF(27&lt;=DAY(EOMONTH($B$92,0)),DATE(YEAR($B$92),MONTH($B$92),1)+26,"")</f>
        <v>46353</v>
      </c>
      <c r="AC95" s="18">
        <f>IF(28&lt;=DAY(EOMONTH($B$92,0)),DATE(YEAR($B$92),MONTH($B$92),1)+27,"")</f>
        <v>46354</v>
      </c>
      <c r="AD95" s="18">
        <f>IF(29&lt;=DAY(EOMONTH($B$92,0)),DATE(YEAR($B$92),MONTH($B$92),1)+28,"")</f>
        <v>46355</v>
      </c>
      <c r="AE95" s="18">
        <f>IF(30&lt;=DAY(EOMONTH($B$92,0)),DATE(YEAR($B$92),MONTH($B$92),1)+29,"")</f>
        <v>46356</v>
      </c>
      <c r="AF95" s="18" t="str">
        <f>IF(31&lt;=DAY(EOMONTH($B$92,0)),DATE(YEAR($B$92),MONTH($B$92),1)+30,"")</f>
        <v/>
      </c>
      <c r="AG95" s="17"/>
    </row>
    <row r="96" ht="15.0" customHeight="1">
      <c r="A96" s="19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1">
        <f t="shared" ref="AG96:AG107" si="12">SUM(B96:AF96)</f>
        <v>0</v>
      </c>
    </row>
    <row r="97" ht="15.0" customHeight="1">
      <c r="A97" s="22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1">
        <f t="shared" si="12"/>
        <v>0</v>
      </c>
    </row>
    <row r="98" ht="15.0" customHeight="1">
      <c r="A98" s="19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1">
        <f t="shared" si="12"/>
        <v>0</v>
      </c>
    </row>
    <row r="99" ht="15.0" customHeight="1">
      <c r="A99" s="22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1">
        <f t="shared" si="12"/>
        <v>0</v>
      </c>
    </row>
    <row r="100" ht="15.0" customHeight="1">
      <c r="A100" s="19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1">
        <f t="shared" si="12"/>
        <v>0</v>
      </c>
    </row>
    <row r="101" ht="15.0" customHeight="1">
      <c r="A101" s="22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1">
        <f t="shared" si="12"/>
        <v>0</v>
      </c>
    </row>
    <row r="102" ht="15.0" customHeight="1">
      <c r="A102" s="19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1">
        <f t="shared" si="12"/>
        <v>0</v>
      </c>
    </row>
    <row r="103" ht="15.0" customHeight="1">
      <c r="A103" s="22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1">
        <f t="shared" si="12"/>
        <v>0</v>
      </c>
    </row>
    <row r="104" ht="15.0" customHeight="1">
      <c r="A104" s="19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1">
        <f t="shared" si="12"/>
        <v>0</v>
      </c>
    </row>
    <row r="105" ht="15.0" customHeight="1">
      <c r="A105" s="22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1">
        <f t="shared" si="12"/>
        <v>0</v>
      </c>
    </row>
    <row r="106" ht="15.0" customHeight="1">
      <c r="A106" s="19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1">
        <f t="shared" si="12"/>
        <v>0</v>
      </c>
    </row>
    <row r="107" ht="15.0" customHeight="1">
      <c r="A107" s="22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1">
        <f t="shared" si="12"/>
        <v>0</v>
      </c>
    </row>
    <row r="108" ht="15.75" customHeight="1">
      <c r="A108" s="11"/>
    </row>
    <row r="109" ht="19.5" hidden="1" customHeight="1">
      <c r="A109" s="5" t="s">
        <v>9</v>
      </c>
      <c r="B109" s="24">
        <f>EDATE(B92,1)</f>
        <v>46357</v>
      </c>
      <c r="C109" s="10" t="s">
        <v>10</v>
      </c>
    </row>
    <row r="110" ht="21.75" customHeight="1">
      <c r="A110" s="12" t="str">
        <f>IFERROR(CHOOSE(MONTH($B$109),"jan","feb","mrt","apr","mei","jun","jul","aug","sep","okt","nov","dec")&amp;"-"&amp;TEXT($B$109,"yy"),"")</f>
        <v>dec-26</v>
      </c>
      <c r="B110" s="13" t="s">
        <v>5</v>
      </c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8"/>
    </row>
    <row r="111" ht="15.75" customHeight="1">
      <c r="A111" s="14" t="s">
        <v>6</v>
      </c>
      <c r="B111" s="15" t="str">
        <f t="shared" ref="B111:AF111" si="13">IF(B10="","",CHOOSE(WEEKDAY(B10,2),"M","D","W","D","V","Z","Z"))</f>
        <v>M</v>
      </c>
      <c r="C111" s="15" t="str">
        <f t="shared" si="13"/>
        <v>D</v>
      </c>
      <c r="D111" s="15" t="str">
        <f t="shared" si="13"/>
        <v>W</v>
      </c>
      <c r="E111" s="15" t="str">
        <f t="shared" si="13"/>
        <v>D</v>
      </c>
      <c r="F111" s="15" t="str">
        <f t="shared" si="13"/>
        <v>V</v>
      </c>
      <c r="G111" s="15" t="str">
        <f t="shared" si="13"/>
        <v>Z</v>
      </c>
      <c r="H111" s="15" t="str">
        <f t="shared" si="13"/>
        <v>Z</v>
      </c>
      <c r="I111" s="15" t="str">
        <f t="shared" si="13"/>
        <v>M</v>
      </c>
      <c r="J111" s="15" t="str">
        <f t="shared" si="13"/>
        <v>D</v>
      </c>
      <c r="K111" s="15" t="str">
        <f t="shared" si="13"/>
        <v>W</v>
      </c>
      <c r="L111" s="15" t="str">
        <f t="shared" si="13"/>
        <v>D</v>
      </c>
      <c r="M111" s="15" t="str">
        <f t="shared" si="13"/>
        <v>V</v>
      </c>
      <c r="N111" s="15" t="str">
        <f t="shared" si="13"/>
        <v>Z</v>
      </c>
      <c r="O111" s="15" t="str">
        <f t="shared" si="13"/>
        <v>Z</v>
      </c>
      <c r="P111" s="15" t="str">
        <f t="shared" si="13"/>
        <v>M</v>
      </c>
      <c r="Q111" s="15" t="str">
        <f t="shared" si="13"/>
        <v>D</v>
      </c>
      <c r="R111" s="15" t="str">
        <f t="shared" si="13"/>
        <v>W</v>
      </c>
      <c r="S111" s="15" t="str">
        <f t="shared" si="13"/>
        <v>D</v>
      </c>
      <c r="T111" s="15" t="str">
        <f t="shared" si="13"/>
        <v>V</v>
      </c>
      <c r="U111" s="15" t="str">
        <f t="shared" si="13"/>
        <v>Z</v>
      </c>
      <c r="V111" s="15" t="str">
        <f t="shared" si="13"/>
        <v>Z</v>
      </c>
      <c r="W111" s="15" t="str">
        <f t="shared" si="13"/>
        <v>M</v>
      </c>
      <c r="X111" s="15" t="str">
        <f t="shared" si="13"/>
        <v>D</v>
      </c>
      <c r="Y111" s="15" t="str">
        <f t="shared" si="13"/>
        <v>W</v>
      </c>
      <c r="Z111" s="15" t="str">
        <f t="shared" si="13"/>
        <v>D</v>
      </c>
      <c r="AA111" s="15" t="str">
        <f t="shared" si="13"/>
        <v>V</v>
      </c>
      <c r="AB111" s="15" t="str">
        <f t="shared" si="13"/>
        <v>Z</v>
      </c>
      <c r="AC111" s="15" t="str">
        <f t="shared" si="13"/>
        <v>Z</v>
      </c>
      <c r="AD111" s="15" t="str">
        <f t="shared" si="13"/>
        <v>M</v>
      </c>
      <c r="AE111" s="15" t="str">
        <f t="shared" si="13"/>
        <v>D</v>
      </c>
      <c r="AF111" s="15" t="str">
        <f t="shared" si="13"/>
        <v/>
      </c>
      <c r="AG111" s="16" t="s">
        <v>7</v>
      </c>
    </row>
    <row r="112" ht="15.75" customHeight="1">
      <c r="A112" s="17"/>
      <c r="B112" s="18">
        <f>IF(1&lt;=DAY(EOMONTH($B$109,0)),DATE(YEAR($B$109),MONTH($B$109),1)+0,"")</f>
        <v>46357</v>
      </c>
      <c r="C112" s="18">
        <f>IF(2&lt;=DAY(EOMONTH($B$109,0)),DATE(YEAR($B$109),MONTH($B$109),1)+1,"")</f>
        <v>46358</v>
      </c>
      <c r="D112" s="18">
        <f>IF(3&lt;=DAY(EOMONTH($B$109,0)),DATE(YEAR($B$109),MONTH($B$109),1)+2,"")</f>
        <v>46359</v>
      </c>
      <c r="E112" s="18">
        <f>IF(4&lt;=DAY(EOMONTH($B$109,0)),DATE(YEAR($B$109),MONTH($B$109),1)+3,"")</f>
        <v>46360</v>
      </c>
      <c r="F112" s="18">
        <f>IF(5&lt;=DAY(EOMONTH($B$109,0)),DATE(YEAR($B$109),MONTH($B$109),1)+4,"")</f>
        <v>46361</v>
      </c>
      <c r="G112" s="18">
        <f>IF(6&lt;=DAY(EOMONTH($B$109,0)),DATE(YEAR($B$109),MONTH($B$109),1)+5,"")</f>
        <v>46362</v>
      </c>
      <c r="H112" s="18">
        <f>IF(7&lt;=DAY(EOMONTH($B$109,0)),DATE(YEAR($B$109),MONTH($B$109),1)+6,"")</f>
        <v>46363</v>
      </c>
      <c r="I112" s="18">
        <f>IF(8&lt;=DAY(EOMONTH($B$109,0)),DATE(YEAR($B$109),MONTH($B$109),1)+7,"")</f>
        <v>46364</v>
      </c>
      <c r="J112" s="18">
        <f>IF(9&lt;=DAY(EOMONTH($B$109,0)),DATE(YEAR($B$109),MONTH($B$109),1)+8,"")</f>
        <v>46365</v>
      </c>
      <c r="K112" s="18">
        <f>IF(10&lt;=DAY(EOMONTH($B$109,0)),DATE(YEAR($B$109),MONTH($B$109),1)+9,"")</f>
        <v>46366</v>
      </c>
      <c r="L112" s="18">
        <f>IF(11&lt;=DAY(EOMONTH($B$109,0)),DATE(YEAR($B$109),MONTH($B$109),1)+10,"")</f>
        <v>46367</v>
      </c>
      <c r="M112" s="18">
        <f>IF(12&lt;=DAY(EOMONTH($B$109,0)),DATE(YEAR($B$109),MONTH($B$109),1)+11,"")</f>
        <v>46368</v>
      </c>
      <c r="N112" s="18">
        <f>IF(13&lt;=DAY(EOMONTH($B$109,0)),DATE(YEAR($B$109),MONTH($B$109),1)+12,"")</f>
        <v>46369</v>
      </c>
      <c r="O112" s="18">
        <f>IF(14&lt;=DAY(EOMONTH($B$109,0)),DATE(YEAR($B$109),MONTH($B$109),1)+13,"")</f>
        <v>46370</v>
      </c>
      <c r="P112" s="18">
        <f>IF(15&lt;=DAY(EOMONTH($B$109,0)),DATE(YEAR($B$109),MONTH($B$109),1)+14,"")</f>
        <v>46371</v>
      </c>
      <c r="Q112" s="18">
        <f>IF(16&lt;=DAY(EOMONTH($B$109,0)),DATE(YEAR($B$109),MONTH($B$109),1)+15,"")</f>
        <v>46372</v>
      </c>
      <c r="R112" s="18">
        <f>IF(17&lt;=DAY(EOMONTH($B$109,0)),DATE(YEAR($B$109),MONTH($B$109),1)+16,"")</f>
        <v>46373</v>
      </c>
      <c r="S112" s="18">
        <f>IF(18&lt;=DAY(EOMONTH($B$109,0)),DATE(YEAR($B$109),MONTH($B$109),1)+17,"")</f>
        <v>46374</v>
      </c>
      <c r="T112" s="18">
        <f>IF(19&lt;=DAY(EOMONTH($B$109,0)),DATE(YEAR($B$109),MONTH($B$109),1)+18,"")</f>
        <v>46375</v>
      </c>
      <c r="U112" s="18">
        <f>IF(20&lt;=DAY(EOMONTH($B$109,0)),DATE(YEAR($B$109),MONTH($B$109),1)+19,"")</f>
        <v>46376</v>
      </c>
      <c r="V112" s="18">
        <f>IF(21&lt;=DAY(EOMONTH($B$109,0)),DATE(YEAR($B$109),MONTH($B$109),1)+20,"")</f>
        <v>46377</v>
      </c>
      <c r="W112" s="18">
        <f>IF(22&lt;=DAY(EOMONTH($B$109,0)),DATE(YEAR($B$109),MONTH($B$109),1)+21,"")</f>
        <v>46378</v>
      </c>
      <c r="X112" s="18">
        <f>IF(23&lt;=DAY(EOMONTH($B$109,0)),DATE(YEAR($B$109),MONTH($B$109),1)+22,"")</f>
        <v>46379</v>
      </c>
      <c r="Y112" s="18">
        <f>IF(24&lt;=DAY(EOMONTH($B$109,0)),DATE(YEAR($B$109),MONTH($B$109),1)+23,"")</f>
        <v>46380</v>
      </c>
      <c r="Z112" s="18">
        <f>IF(25&lt;=DAY(EOMONTH($B$109,0)),DATE(YEAR($B$109),MONTH($B$109),1)+24,"")</f>
        <v>46381</v>
      </c>
      <c r="AA112" s="18">
        <f>IF(26&lt;=DAY(EOMONTH($B$109,0)),DATE(YEAR($B$109),MONTH($B$109),1)+25,"")</f>
        <v>46382</v>
      </c>
      <c r="AB112" s="18">
        <f>IF(27&lt;=DAY(EOMONTH($B$109,0)),DATE(YEAR($B$109),MONTH($B$109),1)+26,"")</f>
        <v>46383</v>
      </c>
      <c r="AC112" s="18">
        <f>IF(28&lt;=DAY(EOMONTH($B$109,0)),DATE(YEAR($B$109),MONTH($B$109),1)+27,"")</f>
        <v>46384</v>
      </c>
      <c r="AD112" s="18">
        <f>IF(29&lt;=DAY(EOMONTH($B$109,0)),DATE(YEAR($B$109),MONTH($B$109),1)+28,"")</f>
        <v>46385</v>
      </c>
      <c r="AE112" s="18">
        <f>IF(30&lt;=DAY(EOMONTH($B$109,0)),DATE(YEAR($B$109),MONTH($B$109),1)+29,"")</f>
        <v>46386</v>
      </c>
      <c r="AF112" s="18">
        <f>IF(31&lt;=DAY(EOMONTH($B$109,0)),DATE(YEAR($B$109),MONTH($B$109),1)+30,"")</f>
        <v>46387</v>
      </c>
      <c r="AG112" s="17"/>
    </row>
    <row r="113" ht="15.0" customHeight="1">
      <c r="A113" s="19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1">
        <f t="shared" ref="AG113:AG124" si="14">SUM(B113:AF113)</f>
        <v>0</v>
      </c>
    </row>
    <row r="114" ht="15.0" customHeight="1">
      <c r="A114" s="22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1">
        <f t="shared" si="14"/>
        <v>0</v>
      </c>
    </row>
    <row r="115" ht="15.0" customHeight="1">
      <c r="A115" s="19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1">
        <f t="shared" si="14"/>
        <v>0</v>
      </c>
    </row>
    <row r="116" ht="15.0" customHeight="1">
      <c r="A116" s="2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1">
        <f t="shared" si="14"/>
        <v>0</v>
      </c>
    </row>
    <row r="117" ht="15.0" customHeight="1">
      <c r="A117" s="19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1">
        <f t="shared" si="14"/>
        <v>0</v>
      </c>
    </row>
    <row r="118" ht="15.0" customHeight="1">
      <c r="A118" s="22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1">
        <f t="shared" si="14"/>
        <v>0</v>
      </c>
    </row>
    <row r="119" ht="15.0" customHeight="1">
      <c r="A119" s="19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1">
        <f t="shared" si="14"/>
        <v>0</v>
      </c>
    </row>
    <row r="120" ht="15.0" customHeight="1">
      <c r="A120" s="22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1">
        <f t="shared" si="14"/>
        <v>0</v>
      </c>
    </row>
    <row r="121" ht="15.0" customHeight="1">
      <c r="A121" s="19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1">
        <f t="shared" si="14"/>
        <v>0</v>
      </c>
    </row>
    <row r="122" ht="15.0" customHeight="1">
      <c r="A122" s="22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1">
        <f t="shared" si="14"/>
        <v>0</v>
      </c>
    </row>
    <row r="123" ht="15.0" customHeight="1">
      <c r="A123" s="19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1">
        <f t="shared" si="14"/>
        <v>0</v>
      </c>
    </row>
    <row r="124" ht="15.0" customHeight="1">
      <c r="A124" s="22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1">
        <f t="shared" si="14"/>
        <v>0</v>
      </c>
    </row>
    <row r="125" ht="15.75" customHeight="1">
      <c r="A125" s="11"/>
    </row>
    <row r="126" ht="19.5" hidden="1" customHeight="1">
      <c r="A126" s="5" t="s">
        <v>9</v>
      </c>
      <c r="B126" s="24">
        <f>EDATE(B109,1)</f>
        <v>46388</v>
      </c>
      <c r="C126" s="10" t="s">
        <v>10</v>
      </c>
    </row>
    <row r="127" ht="21.75" customHeight="1">
      <c r="A127" s="12" t="str">
        <f>IFERROR(CHOOSE(MONTH($B$126),"jan","feb","mrt","apr","mei","jun","jul","aug","sep","okt","nov","dec")&amp;"-"&amp;TEXT($B$126,"yy"),"")</f>
        <v>jan-27</v>
      </c>
      <c r="B127" s="13" t="s">
        <v>5</v>
      </c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8"/>
    </row>
    <row r="128" ht="15.75" customHeight="1">
      <c r="A128" s="14" t="s">
        <v>6</v>
      </c>
      <c r="B128" s="15" t="str">
        <f t="shared" ref="B128:AF128" si="15">IF(B10="","",CHOOSE(WEEKDAY(B10,2),"M","D","W","D","V","Z","Z"))</f>
        <v>M</v>
      </c>
      <c r="C128" s="15" t="str">
        <f t="shared" si="15"/>
        <v>D</v>
      </c>
      <c r="D128" s="15" t="str">
        <f t="shared" si="15"/>
        <v>W</v>
      </c>
      <c r="E128" s="15" t="str">
        <f t="shared" si="15"/>
        <v>D</v>
      </c>
      <c r="F128" s="15" t="str">
        <f t="shared" si="15"/>
        <v>V</v>
      </c>
      <c r="G128" s="15" t="str">
        <f t="shared" si="15"/>
        <v>Z</v>
      </c>
      <c r="H128" s="15" t="str">
        <f t="shared" si="15"/>
        <v>Z</v>
      </c>
      <c r="I128" s="15" t="str">
        <f t="shared" si="15"/>
        <v>M</v>
      </c>
      <c r="J128" s="15" t="str">
        <f t="shared" si="15"/>
        <v>D</v>
      </c>
      <c r="K128" s="15" t="str">
        <f t="shared" si="15"/>
        <v>W</v>
      </c>
      <c r="L128" s="15" t="str">
        <f t="shared" si="15"/>
        <v>D</v>
      </c>
      <c r="M128" s="15" t="str">
        <f t="shared" si="15"/>
        <v>V</v>
      </c>
      <c r="N128" s="15" t="str">
        <f t="shared" si="15"/>
        <v>Z</v>
      </c>
      <c r="O128" s="15" t="str">
        <f t="shared" si="15"/>
        <v>Z</v>
      </c>
      <c r="P128" s="15" t="str">
        <f t="shared" si="15"/>
        <v>M</v>
      </c>
      <c r="Q128" s="15" t="str">
        <f t="shared" si="15"/>
        <v>D</v>
      </c>
      <c r="R128" s="15" t="str">
        <f t="shared" si="15"/>
        <v>W</v>
      </c>
      <c r="S128" s="15" t="str">
        <f t="shared" si="15"/>
        <v>D</v>
      </c>
      <c r="T128" s="15" t="str">
        <f t="shared" si="15"/>
        <v>V</v>
      </c>
      <c r="U128" s="15" t="str">
        <f t="shared" si="15"/>
        <v>Z</v>
      </c>
      <c r="V128" s="15" t="str">
        <f t="shared" si="15"/>
        <v>Z</v>
      </c>
      <c r="W128" s="15" t="str">
        <f t="shared" si="15"/>
        <v>M</v>
      </c>
      <c r="X128" s="15" t="str">
        <f t="shared" si="15"/>
        <v>D</v>
      </c>
      <c r="Y128" s="15" t="str">
        <f t="shared" si="15"/>
        <v>W</v>
      </c>
      <c r="Z128" s="15" t="str">
        <f t="shared" si="15"/>
        <v>D</v>
      </c>
      <c r="AA128" s="15" t="str">
        <f t="shared" si="15"/>
        <v>V</v>
      </c>
      <c r="AB128" s="15" t="str">
        <f t="shared" si="15"/>
        <v>Z</v>
      </c>
      <c r="AC128" s="15" t="str">
        <f t="shared" si="15"/>
        <v>Z</v>
      </c>
      <c r="AD128" s="15" t="str">
        <f t="shared" si="15"/>
        <v>M</v>
      </c>
      <c r="AE128" s="15" t="str">
        <f t="shared" si="15"/>
        <v>D</v>
      </c>
      <c r="AF128" s="15" t="str">
        <f t="shared" si="15"/>
        <v/>
      </c>
      <c r="AG128" s="16" t="s">
        <v>7</v>
      </c>
    </row>
    <row r="129" ht="15.75" customHeight="1">
      <c r="A129" s="17"/>
      <c r="B129" s="18">
        <f>IF(1&lt;=DAY(EOMONTH($B$126,0)),DATE(YEAR($B$126),MONTH($B$126),1)+0,"")</f>
        <v>46388</v>
      </c>
      <c r="C129" s="18">
        <f>IF(2&lt;=DAY(EOMONTH($B$126,0)),DATE(YEAR($B$126),MONTH($B$126),1)+1,"")</f>
        <v>46389</v>
      </c>
      <c r="D129" s="18">
        <f>IF(3&lt;=DAY(EOMONTH($B$126,0)),DATE(YEAR($B$126),MONTH($B$126),1)+2,"")</f>
        <v>46390</v>
      </c>
      <c r="E129" s="18">
        <f>IF(4&lt;=DAY(EOMONTH($B$126,0)),DATE(YEAR($B$126),MONTH($B$126),1)+3,"")</f>
        <v>46391</v>
      </c>
      <c r="F129" s="18">
        <f>IF(5&lt;=DAY(EOMONTH($B$126,0)),DATE(YEAR($B$126),MONTH($B$126),1)+4,"")</f>
        <v>46392</v>
      </c>
      <c r="G129" s="18">
        <f>IF(6&lt;=DAY(EOMONTH($B$126,0)),DATE(YEAR($B$126),MONTH($B$126),1)+5,"")</f>
        <v>46393</v>
      </c>
      <c r="H129" s="18">
        <f>IF(7&lt;=DAY(EOMONTH($B$126,0)),DATE(YEAR($B$126),MONTH($B$126),1)+6,"")</f>
        <v>46394</v>
      </c>
      <c r="I129" s="18">
        <f>IF(8&lt;=DAY(EOMONTH($B$126,0)),DATE(YEAR($B$126),MONTH($B$126),1)+7,"")</f>
        <v>46395</v>
      </c>
      <c r="J129" s="18">
        <f>IF(9&lt;=DAY(EOMONTH($B$126,0)),DATE(YEAR($B$126),MONTH($B$126),1)+8,"")</f>
        <v>46396</v>
      </c>
      <c r="K129" s="18">
        <f>IF(10&lt;=DAY(EOMONTH($B$126,0)),DATE(YEAR($B$126),MONTH($B$126),1)+9,"")</f>
        <v>46397</v>
      </c>
      <c r="L129" s="18">
        <f>IF(11&lt;=DAY(EOMONTH($B$126,0)),DATE(YEAR($B$126),MONTH($B$126),1)+10,"")</f>
        <v>46398</v>
      </c>
      <c r="M129" s="18">
        <f>IF(12&lt;=DAY(EOMONTH($B$126,0)),DATE(YEAR($B$126),MONTH($B$126),1)+11,"")</f>
        <v>46399</v>
      </c>
      <c r="N129" s="18">
        <f>IF(13&lt;=DAY(EOMONTH($B$126,0)),DATE(YEAR($B$126),MONTH($B$126),1)+12,"")</f>
        <v>46400</v>
      </c>
      <c r="O129" s="18">
        <f>IF(14&lt;=DAY(EOMONTH($B$126,0)),DATE(YEAR($B$126),MONTH($B$126),1)+13,"")</f>
        <v>46401</v>
      </c>
      <c r="P129" s="18">
        <f>IF(15&lt;=DAY(EOMONTH($B$126,0)),DATE(YEAR($B$126),MONTH($B$126),1)+14,"")</f>
        <v>46402</v>
      </c>
      <c r="Q129" s="18">
        <f>IF(16&lt;=DAY(EOMONTH($B$126,0)),DATE(YEAR($B$126),MONTH($B$126),1)+15,"")</f>
        <v>46403</v>
      </c>
      <c r="R129" s="18">
        <f>IF(17&lt;=DAY(EOMONTH($B$126,0)),DATE(YEAR($B$126),MONTH($B$126),1)+16,"")</f>
        <v>46404</v>
      </c>
      <c r="S129" s="18">
        <f>IF(18&lt;=DAY(EOMONTH($B$126,0)),DATE(YEAR($B$126),MONTH($B$126),1)+17,"")</f>
        <v>46405</v>
      </c>
      <c r="T129" s="18">
        <f>IF(19&lt;=DAY(EOMONTH($B$126,0)),DATE(YEAR($B$126),MONTH($B$126),1)+18,"")</f>
        <v>46406</v>
      </c>
      <c r="U129" s="18">
        <f>IF(20&lt;=DAY(EOMONTH($B$126,0)),DATE(YEAR($B$126),MONTH($B$126),1)+19,"")</f>
        <v>46407</v>
      </c>
      <c r="V129" s="18">
        <f>IF(21&lt;=DAY(EOMONTH($B$126,0)),DATE(YEAR($B$126),MONTH($B$126),1)+20,"")</f>
        <v>46408</v>
      </c>
      <c r="W129" s="18">
        <f>IF(22&lt;=DAY(EOMONTH($B$126,0)),DATE(YEAR($B$126),MONTH($B$126),1)+21,"")</f>
        <v>46409</v>
      </c>
      <c r="X129" s="18">
        <f>IF(23&lt;=DAY(EOMONTH($B$126,0)),DATE(YEAR($B$126),MONTH($B$126),1)+22,"")</f>
        <v>46410</v>
      </c>
      <c r="Y129" s="18">
        <f>IF(24&lt;=DAY(EOMONTH($B$126,0)),DATE(YEAR($B$126),MONTH($B$126),1)+23,"")</f>
        <v>46411</v>
      </c>
      <c r="Z129" s="18">
        <f>IF(25&lt;=DAY(EOMONTH($B$126,0)),DATE(YEAR($B$126),MONTH($B$126),1)+24,"")</f>
        <v>46412</v>
      </c>
      <c r="AA129" s="18">
        <f>IF(26&lt;=DAY(EOMONTH($B$126,0)),DATE(YEAR($B$126),MONTH($B$126),1)+25,"")</f>
        <v>46413</v>
      </c>
      <c r="AB129" s="18">
        <f>IF(27&lt;=DAY(EOMONTH($B$126,0)),DATE(YEAR($B$126),MONTH($B$126),1)+26,"")</f>
        <v>46414</v>
      </c>
      <c r="AC129" s="18">
        <f>IF(28&lt;=DAY(EOMONTH($B$126,0)),DATE(YEAR($B$126),MONTH($B$126),1)+27,"")</f>
        <v>46415</v>
      </c>
      <c r="AD129" s="18">
        <f>IF(29&lt;=DAY(EOMONTH($B$126,0)),DATE(YEAR($B$126),MONTH($B$126),1)+28,"")</f>
        <v>46416</v>
      </c>
      <c r="AE129" s="18">
        <f>IF(30&lt;=DAY(EOMONTH($B$126,0)),DATE(YEAR($B$126),MONTH($B$126),1)+29,"")</f>
        <v>46417</v>
      </c>
      <c r="AF129" s="18">
        <f>IF(31&lt;=DAY(EOMONTH($B$126,0)),DATE(YEAR($B$126),MONTH($B$126),1)+30,"")</f>
        <v>46418</v>
      </c>
      <c r="AG129" s="17"/>
    </row>
    <row r="130" ht="15.0" customHeight="1">
      <c r="A130" s="19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1">
        <f t="shared" ref="AG130:AG141" si="16">SUM(B130:AF130)</f>
        <v>0</v>
      </c>
    </row>
    <row r="131" ht="15.0" customHeight="1">
      <c r="A131" s="22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1">
        <f t="shared" si="16"/>
        <v>0</v>
      </c>
    </row>
    <row r="132" ht="15.0" customHeight="1">
      <c r="A132" s="19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1">
        <f t="shared" si="16"/>
        <v>0</v>
      </c>
    </row>
    <row r="133" ht="15.0" customHeight="1">
      <c r="A133" s="22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1">
        <f t="shared" si="16"/>
        <v>0</v>
      </c>
    </row>
    <row r="134" ht="15.0" customHeight="1">
      <c r="A134" s="19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1">
        <f t="shared" si="16"/>
        <v>0</v>
      </c>
    </row>
    <row r="135" ht="15.0" customHeight="1">
      <c r="A135" s="22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1">
        <f t="shared" si="16"/>
        <v>0</v>
      </c>
    </row>
    <row r="136" ht="15.0" customHeight="1">
      <c r="A136" s="19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1">
        <f t="shared" si="16"/>
        <v>0</v>
      </c>
    </row>
    <row r="137" ht="15.0" customHeight="1">
      <c r="A137" s="22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1">
        <f t="shared" si="16"/>
        <v>0</v>
      </c>
    </row>
    <row r="138" ht="15.0" customHeight="1">
      <c r="A138" s="19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1">
        <f t="shared" si="16"/>
        <v>0</v>
      </c>
    </row>
    <row r="139" ht="15.0" customHeight="1">
      <c r="A139" s="22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1">
        <f t="shared" si="16"/>
        <v>0</v>
      </c>
    </row>
    <row r="140" ht="15.0" customHeight="1">
      <c r="A140" s="19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1">
        <f t="shared" si="16"/>
        <v>0</v>
      </c>
    </row>
    <row r="141" ht="15.0" customHeight="1">
      <c r="A141" s="22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1">
        <f t="shared" si="16"/>
        <v>0</v>
      </c>
    </row>
    <row r="142" ht="15.75" customHeight="1">
      <c r="A142" s="11"/>
    </row>
    <row r="143" ht="19.5" hidden="1" customHeight="1">
      <c r="A143" s="5" t="s">
        <v>9</v>
      </c>
      <c r="B143" s="24">
        <f>EDATE(B126,1)</f>
        <v>46419</v>
      </c>
      <c r="C143" s="10" t="s">
        <v>10</v>
      </c>
    </row>
    <row r="144" ht="21.75" customHeight="1">
      <c r="A144" s="12" t="str">
        <f>IFERROR(CHOOSE(MONTH($B$143),"jan","feb","mrt","apr","mei","jun","jul","aug","sep","okt","nov","dec")&amp;"-"&amp;TEXT($B$143,"yy"),"")</f>
        <v>feb-27</v>
      </c>
      <c r="B144" s="13" t="s">
        <v>5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8"/>
    </row>
    <row r="145" ht="15.75" customHeight="1">
      <c r="A145" s="14" t="s">
        <v>6</v>
      </c>
      <c r="B145" s="15" t="str">
        <f t="shared" ref="B145:AF145" si="17">IF(B10="","",CHOOSE(WEEKDAY(B10,2),"M","D","W","D","V","Z","Z"))</f>
        <v>M</v>
      </c>
      <c r="C145" s="15" t="str">
        <f t="shared" si="17"/>
        <v>D</v>
      </c>
      <c r="D145" s="15" t="str">
        <f t="shared" si="17"/>
        <v>W</v>
      </c>
      <c r="E145" s="15" t="str">
        <f t="shared" si="17"/>
        <v>D</v>
      </c>
      <c r="F145" s="15" t="str">
        <f t="shared" si="17"/>
        <v>V</v>
      </c>
      <c r="G145" s="15" t="str">
        <f t="shared" si="17"/>
        <v>Z</v>
      </c>
      <c r="H145" s="15" t="str">
        <f t="shared" si="17"/>
        <v>Z</v>
      </c>
      <c r="I145" s="15" t="str">
        <f t="shared" si="17"/>
        <v>M</v>
      </c>
      <c r="J145" s="15" t="str">
        <f t="shared" si="17"/>
        <v>D</v>
      </c>
      <c r="K145" s="15" t="str">
        <f t="shared" si="17"/>
        <v>W</v>
      </c>
      <c r="L145" s="15" t="str">
        <f t="shared" si="17"/>
        <v>D</v>
      </c>
      <c r="M145" s="15" t="str">
        <f t="shared" si="17"/>
        <v>V</v>
      </c>
      <c r="N145" s="15" t="str">
        <f t="shared" si="17"/>
        <v>Z</v>
      </c>
      <c r="O145" s="15" t="str">
        <f t="shared" si="17"/>
        <v>Z</v>
      </c>
      <c r="P145" s="15" t="str">
        <f t="shared" si="17"/>
        <v>M</v>
      </c>
      <c r="Q145" s="15" t="str">
        <f t="shared" si="17"/>
        <v>D</v>
      </c>
      <c r="R145" s="15" t="str">
        <f t="shared" si="17"/>
        <v>W</v>
      </c>
      <c r="S145" s="15" t="str">
        <f t="shared" si="17"/>
        <v>D</v>
      </c>
      <c r="T145" s="15" t="str">
        <f t="shared" si="17"/>
        <v>V</v>
      </c>
      <c r="U145" s="15" t="str">
        <f t="shared" si="17"/>
        <v>Z</v>
      </c>
      <c r="V145" s="15" t="str">
        <f t="shared" si="17"/>
        <v>Z</v>
      </c>
      <c r="W145" s="15" t="str">
        <f t="shared" si="17"/>
        <v>M</v>
      </c>
      <c r="X145" s="15" t="str">
        <f t="shared" si="17"/>
        <v>D</v>
      </c>
      <c r="Y145" s="15" t="str">
        <f t="shared" si="17"/>
        <v>W</v>
      </c>
      <c r="Z145" s="15" t="str">
        <f t="shared" si="17"/>
        <v>D</v>
      </c>
      <c r="AA145" s="15" t="str">
        <f t="shared" si="17"/>
        <v>V</v>
      </c>
      <c r="AB145" s="15" t="str">
        <f t="shared" si="17"/>
        <v>Z</v>
      </c>
      <c r="AC145" s="15" t="str">
        <f t="shared" si="17"/>
        <v>Z</v>
      </c>
      <c r="AD145" s="15" t="str">
        <f t="shared" si="17"/>
        <v>M</v>
      </c>
      <c r="AE145" s="15" t="str">
        <f t="shared" si="17"/>
        <v>D</v>
      </c>
      <c r="AF145" s="15" t="str">
        <f t="shared" si="17"/>
        <v/>
      </c>
      <c r="AG145" s="16" t="s">
        <v>7</v>
      </c>
    </row>
    <row r="146" ht="15.75" customHeight="1">
      <c r="A146" s="17"/>
      <c r="B146" s="18">
        <f>IF(1&lt;=DAY(EOMONTH($B$143,0)),DATE(YEAR($B$143),MONTH($B$143),1)+0,"")</f>
        <v>46419</v>
      </c>
      <c r="C146" s="18">
        <f>IF(2&lt;=DAY(EOMONTH($B$143,0)),DATE(YEAR($B$143),MONTH($B$143),1)+1,"")</f>
        <v>46420</v>
      </c>
      <c r="D146" s="18">
        <f>IF(3&lt;=DAY(EOMONTH($B$143,0)),DATE(YEAR($B$143),MONTH($B$143),1)+2,"")</f>
        <v>46421</v>
      </c>
      <c r="E146" s="18">
        <f>IF(4&lt;=DAY(EOMONTH($B$143,0)),DATE(YEAR($B$143),MONTH($B$143),1)+3,"")</f>
        <v>46422</v>
      </c>
      <c r="F146" s="18">
        <f>IF(5&lt;=DAY(EOMONTH($B$143,0)),DATE(YEAR($B$143),MONTH($B$143),1)+4,"")</f>
        <v>46423</v>
      </c>
      <c r="G146" s="18">
        <f>IF(6&lt;=DAY(EOMONTH($B$143,0)),DATE(YEAR($B$143),MONTH($B$143),1)+5,"")</f>
        <v>46424</v>
      </c>
      <c r="H146" s="18">
        <f>IF(7&lt;=DAY(EOMONTH($B$143,0)),DATE(YEAR($B$143),MONTH($B$143),1)+6,"")</f>
        <v>46425</v>
      </c>
      <c r="I146" s="18">
        <f>IF(8&lt;=DAY(EOMONTH($B$143,0)),DATE(YEAR($B$143),MONTH($B$143),1)+7,"")</f>
        <v>46426</v>
      </c>
      <c r="J146" s="18">
        <f>IF(9&lt;=DAY(EOMONTH($B$143,0)),DATE(YEAR($B$143),MONTH($B$143),1)+8,"")</f>
        <v>46427</v>
      </c>
      <c r="K146" s="18">
        <f>IF(10&lt;=DAY(EOMONTH($B$143,0)),DATE(YEAR($B$143),MONTH($B$143),1)+9,"")</f>
        <v>46428</v>
      </c>
      <c r="L146" s="18">
        <f>IF(11&lt;=DAY(EOMONTH($B$143,0)),DATE(YEAR($B$143),MONTH($B$143),1)+10,"")</f>
        <v>46429</v>
      </c>
      <c r="M146" s="18">
        <f>IF(12&lt;=DAY(EOMONTH($B$143,0)),DATE(YEAR($B$143),MONTH($B$143),1)+11,"")</f>
        <v>46430</v>
      </c>
      <c r="N146" s="18">
        <f>IF(13&lt;=DAY(EOMONTH($B$143,0)),DATE(YEAR($B$143),MONTH($B$143),1)+12,"")</f>
        <v>46431</v>
      </c>
      <c r="O146" s="18">
        <f>IF(14&lt;=DAY(EOMONTH($B$143,0)),DATE(YEAR($B$143),MONTH($B$143),1)+13,"")</f>
        <v>46432</v>
      </c>
      <c r="P146" s="18">
        <f>IF(15&lt;=DAY(EOMONTH($B$143,0)),DATE(YEAR($B$143),MONTH($B$143),1)+14,"")</f>
        <v>46433</v>
      </c>
      <c r="Q146" s="18">
        <f>IF(16&lt;=DAY(EOMONTH($B$143,0)),DATE(YEAR($B$143),MONTH($B$143),1)+15,"")</f>
        <v>46434</v>
      </c>
      <c r="R146" s="18">
        <f>IF(17&lt;=DAY(EOMONTH($B$143,0)),DATE(YEAR($B$143),MONTH($B$143),1)+16,"")</f>
        <v>46435</v>
      </c>
      <c r="S146" s="18">
        <f>IF(18&lt;=DAY(EOMONTH($B$143,0)),DATE(YEAR($B$143),MONTH($B$143),1)+17,"")</f>
        <v>46436</v>
      </c>
      <c r="T146" s="18">
        <f>IF(19&lt;=DAY(EOMONTH($B$143,0)),DATE(YEAR($B$143),MONTH($B$143),1)+18,"")</f>
        <v>46437</v>
      </c>
      <c r="U146" s="18">
        <f>IF(20&lt;=DAY(EOMONTH($B$143,0)),DATE(YEAR($B$143),MONTH($B$143),1)+19,"")</f>
        <v>46438</v>
      </c>
      <c r="V146" s="18">
        <f>IF(21&lt;=DAY(EOMONTH($B$143,0)),DATE(YEAR($B$143),MONTH($B$143),1)+20,"")</f>
        <v>46439</v>
      </c>
      <c r="W146" s="18">
        <f>IF(22&lt;=DAY(EOMONTH($B$143,0)),DATE(YEAR($B$143),MONTH($B$143),1)+21,"")</f>
        <v>46440</v>
      </c>
      <c r="X146" s="18">
        <f>IF(23&lt;=DAY(EOMONTH($B$143,0)),DATE(YEAR($B$143),MONTH($B$143),1)+22,"")</f>
        <v>46441</v>
      </c>
      <c r="Y146" s="18">
        <f>IF(24&lt;=DAY(EOMONTH($B$143,0)),DATE(YEAR($B$143),MONTH($B$143),1)+23,"")</f>
        <v>46442</v>
      </c>
      <c r="Z146" s="18">
        <f>IF(25&lt;=DAY(EOMONTH($B$143,0)),DATE(YEAR($B$143),MONTH($B$143),1)+24,"")</f>
        <v>46443</v>
      </c>
      <c r="AA146" s="18">
        <f>IF(26&lt;=DAY(EOMONTH($B$143,0)),DATE(YEAR($B$143),MONTH($B$143),1)+25,"")</f>
        <v>46444</v>
      </c>
      <c r="AB146" s="18">
        <f>IF(27&lt;=DAY(EOMONTH($B$143,0)),DATE(YEAR($B$143),MONTH($B$143),1)+26,"")</f>
        <v>46445</v>
      </c>
      <c r="AC146" s="18">
        <f>IF(28&lt;=DAY(EOMONTH($B$143,0)),DATE(YEAR($B$143),MONTH($B$143),1)+27,"")</f>
        <v>46446</v>
      </c>
      <c r="AD146" s="18" t="str">
        <f>IF(29&lt;=DAY(EOMONTH($B$143,0)),DATE(YEAR($B$143),MONTH($B$143),1)+28,"")</f>
        <v/>
      </c>
      <c r="AE146" s="18" t="str">
        <f>IF(30&lt;=DAY(EOMONTH($B$143,0)),DATE(YEAR($B$143),MONTH($B$143),1)+29,"")</f>
        <v/>
      </c>
      <c r="AF146" s="18" t="str">
        <f>IF(31&lt;=DAY(EOMONTH($B$143,0)),DATE(YEAR($B$143),MONTH($B$143),1)+30,"")</f>
        <v/>
      </c>
      <c r="AG146" s="17"/>
    </row>
    <row r="147" ht="15.0" customHeight="1">
      <c r="A147" s="19"/>
      <c r="B147" s="20"/>
      <c r="C147" s="20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0"/>
      <c r="AF147" s="20"/>
      <c r="AG147" s="21">
        <f t="shared" ref="AG147:AG158" si="18">SUM(B147:AF147)</f>
        <v>0</v>
      </c>
    </row>
    <row r="148" ht="15.0" customHeight="1">
      <c r="A148" s="22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1">
        <f t="shared" si="18"/>
        <v>0</v>
      </c>
    </row>
    <row r="149" ht="15.0" customHeight="1">
      <c r="A149" s="19"/>
      <c r="B149" s="20"/>
      <c r="C149" s="20"/>
      <c r="D149" s="20"/>
      <c r="E149" s="20"/>
      <c r="F149" s="20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  <c r="AA149" s="20"/>
      <c r="AB149" s="20"/>
      <c r="AC149" s="20"/>
      <c r="AD149" s="20"/>
      <c r="AE149" s="20"/>
      <c r="AF149" s="20"/>
      <c r="AG149" s="21">
        <f t="shared" si="18"/>
        <v>0</v>
      </c>
    </row>
    <row r="150" ht="15.0" customHeight="1">
      <c r="A150" s="22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1">
        <f t="shared" si="18"/>
        <v>0</v>
      </c>
    </row>
    <row r="151" ht="15.0" customHeight="1">
      <c r="A151" s="19"/>
      <c r="B151" s="20"/>
      <c r="C151" s="20"/>
      <c r="D151" s="20"/>
      <c r="E151" s="20"/>
      <c r="F151" s="20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  <c r="AA151" s="20"/>
      <c r="AB151" s="20"/>
      <c r="AC151" s="20"/>
      <c r="AD151" s="20"/>
      <c r="AE151" s="20"/>
      <c r="AF151" s="20"/>
      <c r="AG151" s="21">
        <f t="shared" si="18"/>
        <v>0</v>
      </c>
    </row>
    <row r="152" ht="15.0" customHeight="1">
      <c r="A152" s="22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1">
        <f t="shared" si="18"/>
        <v>0</v>
      </c>
    </row>
    <row r="153" ht="15.0" customHeight="1">
      <c r="A153" s="19"/>
      <c r="B153" s="20"/>
      <c r="C153" s="20"/>
      <c r="D153" s="20"/>
      <c r="E153" s="20"/>
      <c r="F153" s="20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  <c r="AA153" s="20"/>
      <c r="AB153" s="20"/>
      <c r="AC153" s="20"/>
      <c r="AD153" s="20"/>
      <c r="AE153" s="20"/>
      <c r="AF153" s="20"/>
      <c r="AG153" s="21">
        <f t="shared" si="18"/>
        <v>0</v>
      </c>
    </row>
    <row r="154" ht="15.0" customHeight="1">
      <c r="A154" s="22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1">
        <f t="shared" si="18"/>
        <v>0</v>
      </c>
    </row>
    <row r="155" ht="15.0" customHeight="1">
      <c r="A155" s="19"/>
      <c r="B155" s="20"/>
      <c r="C155" s="20"/>
      <c r="D155" s="20"/>
      <c r="E155" s="20"/>
      <c r="F155" s="20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  <c r="AA155" s="20"/>
      <c r="AB155" s="20"/>
      <c r="AC155" s="20"/>
      <c r="AD155" s="20"/>
      <c r="AE155" s="20"/>
      <c r="AF155" s="20"/>
      <c r="AG155" s="21">
        <f t="shared" si="18"/>
        <v>0</v>
      </c>
    </row>
    <row r="156" ht="15.0" customHeight="1">
      <c r="A156" s="22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1">
        <f t="shared" si="18"/>
        <v>0</v>
      </c>
    </row>
    <row r="157" ht="15.0" customHeight="1">
      <c r="A157" s="19"/>
      <c r="B157" s="20"/>
      <c r="C157" s="20"/>
      <c r="D157" s="20"/>
      <c r="E157" s="20"/>
      <c r="F157" s="20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  <c r="AA157" s="20"/>
      <c r="AB157" s="20"/>
      <c r="AC157" s="20"/>
      <c r="AD157" s="20"/>
      <c r="AE157" s="20"/>
      <c r="AF157" s="20"/>
      <c r="AG157" s="21">
        <f t="shared" si="18"/>
        <v>0</v>
      </c>
    </row>
    <row r="158" ht="15.0" customHeight="1">
      <c r="A158" s="22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1">
        <f t="shared" si="18"/>
        <v>0</v>
      </c>
    </row>
    <row r="159" ht="15.75" customHeight="1">
      <c r="A159" s="11"/>
    </row>
    <row r="160" ht="19.5" hidden="1" customHeight="1">
      <c r="A160" s="5" t="s">
        <v>9</v>
      </c>
      <c r="B160" s="24">
        <f>EDATE(B143,1)</f>
        <v>46447</v>
      </c>
      <c r="C160" s="10" t="s">
        <v>10</v>
      </c>
    </row>
    <row r="161" ht="21.75" customHeight="1">
      <c r="A161" s="12" t="str">
        <f>IFERROR(CHOOSE(MONTH($B$160),"jan","feb","mrt","apr","mei","jun","jul","aug","sep","okt","nov","dec")&amp;"-"&amp;TEXT($B$160,"yy"),"")</f>
        <v>mrt-27</v>
      </c>
      <c r="B161" s="13" t="s">
        <v>5</v>
      </c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8"/>
    </row>
    <row r="162" ht="15.75" customHeight="1">
      <c r="A162" s="14" t="s">
        <v>6</v>
      </c>
      <c r="B162" s="15" t="str">
        <f t="shared" ref="B162:AF162" si="19">IF(B10="","",CHOOSE(WEEKDAY(B10,2),"M","D","W","D","V","Z","Z"))</f>
        <v>M</v>
      </c>
      <c r="C162" s="15" t="str">
        <f t="shared" si="19"/>
        <v>D</v>
      </c>
      <c r="D162" s="15" t="str">
        <f t="shared" si="19"/>
        <v>W</v>
      </c>
      <c r="E162" s="15" t="str">
        <f t="shared" si="19"/>
        <v>D</v>
      </c>
      <c r="F162" s="15" t="str">
        <f t="shared" si="19"/>
        <v>V</v>
      </c>
      <c r="G162" s="15" t="str">
        <f t="shared" si="19"/>
        <v>Z</v>
      </c>
      <c r="H162" s="15" t="str">
        <f t="shared" si="19"/>
        <v>Z</v>
      </c>
      <c r="I162" s="15" t="str">
        <f t="shared" si="19"/>
        <v>M</v>
      </c>
      <c r="J162" s="15" t="str">
        <f t="shared" si="19"/>
        <v>D</v>
      </c>
      <c r="K162" s="15" t="str">
        <f t="shared" si="19"/>
        <v>W</v>
      </c>
      <c r="L162" s="15" t="str">
        <f t="shared" si="19"/>
        <v>D</v>
      </c>
      <c r="M162" s="15" t="str">
        <f t="shared" si="19"/>
        <v>V</v>
      </c>
      <c r="N162" s="15" t="str">
        <f t="shared" si="19"/>
        <v>Z</v>
      </c>
      <c r="O162" s="15" t="str">
        <f t="shared" si="19"/>
        <v>Z</v>
      </c>
      <c r="P162" s="15" t="str">
        <f t="shared" si="19"/>
        <v>M</v>
      </c>
      <c r="Q162" s="15" t="str">
        <f t="shared" si="19"/>
        <v>D</v>
      </c>
      <c r="R162" s="15" t="str">
        <f t="shared" si="19"/>
        <v>W</v>
      </c>
      <c r="S162" s="15" t="str">
        <f t="shared" si="19"/>
        <v>D</v>
      </c>
      <c r="T162" s="15" t="str">
        <f t="shared" si="19"/>
        <v>V</v>
      </c>
      <c r="U162" s="15" t="str">
        <f t="shared" si="19"/>
        <v>Z</v>
      </c>
      <c r="V162" s="15" t="str">
        <f t="shared" si="19"/>
        <v>Z</v>
      </c>
      <c r="W162" s="15" t="str">
        <f t="shared" si="19"/>
        <v>M</v>
      </c>
      <c r="X162" s="15" t="str">
        <f t="shared" si="19"/>
        <v>D</v>
      </c>
      <c r="Y162" s="15" t="str">
        <f t="shared" si="19"/>
        <v>W</v>
      </c>
      <c r="Z162" s="15" t="str">
        <f t="shared" si="19"/>
        <v>D</v>
      </c>
      <c r="AA162" s="15" t="str">
        <f t="shared" si="19"/>
        <v>V</v>
      </c>
      <c r="AB162" s="15" t="str">
        <f t="shared" si="19"/>
        <v>Z</v>
      </c>
      <c r="AC162" s="15" t="str">
        <f t="shared" si="19"/>
        <v>Z</v>
      </c>
      <c r="AD162" s="15" t="str">
        <f t="shared" si="19"/>
        <v>M</v>
      </c>
      <c r="AE162" s="15" t="str">
        <f t="shared" si="19"/>
        <v>D</v>
      </c>
      <c r="AF162" s="15" t="str">
        <f t="shared" si="19"/>
        <v/>
      </c>
      <c r="AG162" s="16" t="s">
        <v>7</v>
      </c>
    </row>
    <row r="163" ht="15.75" customHeight="1">
      <c r="A163" s="17"/>
      <c r="B163" s="18">
        <f>IF(1&lt;=DAY(EOMONTH($B$160,0)),DATE(YEAR($B$160),MONTH($B$160),1)+0,"")</f>
        <v>46447</v>
      </c>
      <c r="C163" s="18">
        <f>IF(2&lt;=DAY(EOMONTH($B$160,0)),DATE(YEAR($B$160),MONTH($B$160),1)+1,"")</f>
        <v>46448</v>
      </c>
      <c r="D163" s="18">
        <f>IF(3&lt;=DAY(EOMONTH($B$160,0)),DATE(YEAR($B$160),MONTH($B$160),1)+2,"")</f>
        <v>46449</v>
      </c>
      <c r="E163" s="18">
        <f>IF(4&lt;=DAY(EOMONTH($B$160,0)),DATE(YEAR($B$160),MONTH($B$160),1)+3,"")</f>
        <v>46450</v>
      </c>
      <c r="F163" s="18">
        <f>IF(5&lt;=DAY(EOMONTH($B$160,0)),DATE(YEAR($B$160),MONTH($B$160),1)+4,"")</f>
        <v>46451</v>
      </c>
      <c r="G163" s="18">
        <f>IF(6&lt;=DAY(EOMONTH($B$160,0)),DATE(YEAR($B$160),MONTH($B$160),1)+5,"")</f>
        <v>46452</v>
      </c>
      <c r="H163" s="18">
        <f>IF(7&lt;=DAY(EOMONTH($B$160,0)),DATE(YEAR($B$160),MONTH($B$160),1)+6,"")</f>
        <v>46453</v>
      </c>
      <c r="I163" s="18">
        <f>IF(8&lt;=DAY(EOMONTH($B$160,0)),DATE(YEAR($B$160),MONTH($B$160),1)+7,"")</f>
        <v>46454</v>
      </c>
      <c r="J163" s="18">
        <f>IF(9&lt;=DAY(EOMONTH($B$160,0)),DATE(YEAR($B$160),MONTH($B$160),1)+8,"")</f>
        <v>46455</v>
      </c>
      <c r="K163" s="18">
        <f>IF(10&lt;=DAY(EOMONTH($B$160,0)),DATE(YEAR($B$160),MONTH($B$160),1)+9,"")</f>
        <v>46456</v>
      </c>
      <c r="L163" s="18">
        <f>IF(11&lt;=DAY(EOMONTH($B$160,0)),DATE(YEAR($B$160),MONTH($B$160),1)+10,"")</f>
        <v>46457</v>
      </c>
      <c r="M163" s="18">
        <f>IF(12&lt;=DAY(EOMONTH($B$160,0)),DATE(YEAR($B$160),MONTH($B$160),1)+11,"")</f>
        <v>46458</v>
      </c>
      <c r="N163" s="18">
        <f>IF(13&lt;=DAY(EOMONTH($B$160,0)),DATE(YEAR($B$160),MONTH($B$160),1)+12,"")</f>
        <v>46459</v>
      </c>
      <c r="O163" s="18">
        <f>IF(14&lt;=DAY(EOMONTH($B$160,0)),DATE(YEAR($B$160),MONTH($B$160),1)+13,"")</f>
        <v>46460</v>
      </c>
      <c r="P163" s="18">
        <f>IF(15&lt;=DAY(EOMONTH($B$160,0)),DATE(YEAR($B$160),MONTH($B$160),1)+14,"")</f>
        <v>46461</v>
      </c>
      <c r="Q163" s="18">
        <f>IF(16&lt;=DAY(EOMONTH($B$160,0)),DATE(YEAR($B$160),MONTH($B$160),1)+15,"")</f>
        <v>46462</v>
      </c>
      <c r="R163" s="18">
        <f>IF(17&lt;=DAY(EOMONTH($B$160,0)),DATE(YEAR($B$160),MONTH($B$160),1)+16,"")</f>
        <v>46463</v>
      </c>
      <c r="S163" s="18">
        <f>IF(18&lt;=DAY(EOMONTH($B$160,0)),DATE(YEAR($B$160),MONTH($B$160),1)+17,"")</f>
        <v>46464</v>
      </c>
      <c r="T163" s="18">
        <f>IF(19&lt;=DAY(EOMONTH($B$160,0)),DATE(YEAR($B$160),MONTH($B$160),1)+18,"")</f>
        <v>46465</v>
      </c>
      <c r="U163" s="18">
        <f>IF(20&lt;=DAY(EOMONTH($B$160,0)),DATE(YEAR($B$160),MONTH($B$160),1)+19,"")</f>
        <v>46466</v>
      </c>
      <c r="V163" s="18">
        <f>IF(21&lt;=DAY(EOMONTH($B$160,0)),DATE(YEAR($B$160),MONTH($B$160),1)+20,"")</f>
        <v>46467</v>
      </c>
      <c r="W163" s="18">
        <f>IF(22&lt;=DAY(EOMONTH($B$160,0)),DATE(YEAR($B$160),MONTH($B$160),1)+21,"")</f>
        <v>46468</v>
      </c>
      <c r="X163" s="18">
        <f>IF(23&lt;=DAY(EOMONTH($B$160,0)),DATE(YEAR($B$160),MONTH($B$160),1)+22,"")</f>
        <v>46469</v>
      </c>
      <c r="Y163" s="18">
        <f>IF(24&lt;=DAY(EOMONTH($B$160,0)),DATE(YEAR($B$160),MONTH($B$160),1)+23,"")</f>
        <v>46470</v>
      </c>
      <c r="Z163" s="18">
        <f>IF(25&lt;=DAY(EOMONTH($B$160,0)),DATE(YEAR($B$160),MONTH($B$160),1)+24,"")</f>
        <v>46471</v>
      </c>
      <c r="AA163" s="18">
        <f>IF(26&lt;=DAY(EOMONTH($B$160,0)),DATE(YEAR($B$160),MONTH($B$160),1)+25,"")</f>
        <v>46472</v>
      </c>
      <c r="AB163" s="18">
        <f>IF(27&lt;=DAY(EOMONTH($B$160,0)),DATE(YEAR($B$160),MONTH($B$160),1)+26,"")</f>
        <v>46473</v>
      </c>
      <c r="AC163" s="18">
        <f>IF(28&lt;=DAY(EOMONTH($B$160,0)),DATE(YEAR($B$160),MONTH($B$160),1)+27,"")</f>
        <v>46474</v>
      </c>
      <c r="AD163" s="18">
        <f>IF(29&lt;=DAY(EOMONTH($B$160,0)),DATE(YEAR($B$160),MONTH($B$160),1)+28,"")</f>
        <v>46475</v>
      </c>
      <c r="AE163" s="18">
        <f>IF(30&lt;=DAY(EOMONTH($B$160,0)),DATE(YEAR($B$160),MONTH($B$160),1)+29,"")</f>
        <v>46476</v>
      </c>
      <c r="AF163" s="18">
        <f>IF(31&lt;=DAY(EOMONTH($B$160,0)),DATE(YEAR($B$160),MONTH($B$160),1)+30,"")</f>
        <v>46477</v>
      </c>
      <c r="AG163" s="17"/>
    </row>
    <row r="164" ht="15.0" customHeight="1">
      <c r="A164" s="19"/>
      <c r="B164" s="20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  <c r="AA164" s="20"/>
      <c r="AB164" s="20"/>
      <c r="AC164" s="20"/>
      <c r="AD164" s="20"/>
      <c r="AE164" s="20"/>
      <c r="AF164" s="20"/>
      <c r="AG164" s="21">
        <f t="shared" ref="AG164:AG175" si="20">SUM(B164:AF164)</f>
        <v>0</v>
      </c>
    </row>
    <row r="165" ht="15.0" customHeight="1">
      <c r="A165" s="22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1">
        <f t="shared" si="20"/>
        <v>0</v>
      </c>
    </row>
    <row r="166" ht="15.0" customHeight="1">
      <c r="A166" s="19"/>
      <c r="B166" s="20"/>
      <c r="C166" s="20"/>
      <c r="D166" s="20"/>
      <c r="E166" s="20"/>
      <c r="F166" s="20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  <c r="AA166" s="20"/>
      <c r="AB166" s="20"/>
      <c r="AC166" s="20"/>
      <c r="AD166" s="20"/>
      <c r="AE166" s="20"/>
      <c r="AF166" s="20"/>
      <c r="AG166" s="21">
        <f t="shared" si="20"/>
        <v>0</v>
      </c>
    </row>
    <row r="167" ht="15.0" customHeight="1">
      <c r="A167" s="22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1">
        <f t="shared" si="20"/>
        <v>0</v>
      </c>
    </row>
    <row r="168" ht="15.0" customHeight="1">
      <c r="A168" s="19"/>
      <c r="B168" s="20"/>
      <c r="C168" s="20"/>
      <c r="D168" s="20"/>
      <c r="E168" s="20"/>
      <c r="F168" s="20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  <c r="AA168" s="20"/>
      <c r="AB168" s="20"/>
      <c r="AC168" s="20"/>
      <c r="AD168" s="20"/>
      <c r="AE168" s="20"/>
      <c r="AF168" s="20"/>
      <c r="AG168" s="21">
        <f t="shared" si="20"/>
        <v>0</v>
      </c>
    </row>
    <row r="169" ht="15.0" customHeight="1">
      <c r="A169" s="22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1">
        <f t="shared" si="20"/>
        <v>0</v>
      </c>
    </row>
    <row r="170" ht="15.0" customHeight="1">
      <c r="A170" s="19"/>
      <c r="B170" s="20"/>
      <c r="C170" s="20"/>
      <c r="D170" s="20"/>
      <c r="E170" s="20"/>
      <c r="F170" s="20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  <c r="AA170" s="20"/>
      <c r="AB170" s="20"/>
      <c r="AC170" s="20"/>
      <c r="AD170" s="20"/>
      <c r="AE170" s="20"/>
      <c r="AF170" s="20"/>
      <c r="AG170" s="21">
        <f t="shared" si="20"/>
        <v>0</v>
      </c>
    </row>
    <row r="171" ht="15.0" customHeight="1">
      <c r="A171" s="2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1">
        <f t="shared" si="20"/>
        <v>0</v>
      </c>
    </row>
    <row r="172" ht="15.0" customHeight="1">
      <c r="A172" s="19"/>
      <c r="B172" s="20"/>
      <c r="C172" s="20"/>
      <c r="D172" s="20"/>
      <c r="E172" s="20"/>
      <c r="F172" s="20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  <c r="AA172" s="20"/>
      <c r="AB172" s="20"/>
      <c r="AC172" s="20"/>
      <c r="AD172" s="20"/>
      <c r="AE172" s="20"/>
      <c r="AF172" s="20"/>
      <c r="AG172" s="21">
        <f t="shared" si="20"/>
        <v>0</v>
      </c>
    </row>
    <row r="173" ht="15.0" customHeight="1">
      <c r="A173" s="2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1">
        <f t="shared" si="20"/>
        <v>0</v>
      </c>
    </row>
    <row r="174" ht="15.0" customHeight="1">
      <c r="A174" s="19"/>
      <c r="B174" s="20"/>
      <c r="C174" s="20"/>
      <c r="D174" s="20"/>
      <c r="E174" s="20"/>
      <c r="F174" s="20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  <c r="AA174" s="20"/>
      <c r="AB174" s="20"/>
      <c r="AC174" s="20"/>
      <c r="AD174" s="20"/>
      <c r="AE174" s="20"/>
      <c r="AF174" s="20"/>
      <c r="AG174" s="21">
        <f t="shared" si="20"/>
        <v>0</v>
      </c>
    </row>
    <row r="175" ht="15.0" customHeight="1">
      <c r="A175" s="22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1">
        <f t="shared" si="20"/>
        <v>0</v>
      </c>
    </row>
    <row r="176" ht="15.75" customHeight="1">
      <c r="A176" s="11"/>
    </row>
    <row r="177" ht="19.5" hidden="1" customHeight="1">
      <c r="A177" s="5" t="s">
        <v>9</v>
      </c>
      <c r="B177" s="24">
        <f>EDATE(B160,1)</f>
        <v>46478</v>
      </c>
      <c r="C177" s="10" t="s">
        <v>10</v>
      </c>
    </row>
    <row r="178" ht="21.75" customHeight="1">
      <c r="A178" s="12" t="str">
        <f>IFERROR(CHOOSE(MONTH($B$177),"jan","feb","mrt","apr","mei","jun","jul","aug","sep","okt","nov","dec")&amp;"-"&amp;TEXT($B$177,"yy"),"")</f>
        <v>apr-27</v>
      </c>
      <c r="B178" s="13" t="s">
        <v>5</v>
      </c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8"/>
    </row>
    <row r="179" ht="15.75" customHeight="1">
      <c r="A179" s="14" t="s">
        <v>6</v>
      </c>
      <c r="B179" s="15" t="str">
        <f t="shared" ref="B179:AF179" si="21">IF(B10="","",CHOOSE(WEEKDAY(B10,2),"M","D","W","D","V","Z","Z"))</f>
        <v>M</v>
      </c>
      <c r="C179" s="15" t="str">
        <f t="shared" si="21"/>
        <v>D</v>
      </c>
      <c r="D179" s="15" t="str">
        <f t="shared" si="21"/>
        <v>W</v>
      </c>
      <c r="E179" s="15" t="str">
        <f t="shared" si="21"/>
        <v>D</v>
      </c>
      <c r="F179" s="15" t="str">
        <f t="shared" si="21"/>
        <v>V</v>
      </c>
      <c r="G179" s="15" t="str">
        <f t="shared" si="21"/>
        <v>Z</v>
      </c>
      <c r="H179" s="15" t="str">
        <f t="shared" si="21"/>
        <v>Z</v>
      </c>
      <c r="I179" s="15" t="str">
        <f t="shared" si="21"/>
        <v>M</v>
      </c>
      <c r="J179" s="15" t="str">
        <f t="shared" si="21"/>
        <v>D</v>
      </c>
      <c r="K179" s="15" t="str">
        <f t="shared" si="21"/>
        <v>W</v>
      </c>
      <c r="L179" s="15" t="str">
        <f t="shared" si="21"/>
        <v>D</v>
      </c>
      <c r="M179" s="15" t="str">
        <f t="shared" si="21"/>
        <v>V</v>
      </c>
      <c r="N179" s="15" t="str">
        <f t="shared" si="21"/>
        <v>Z</v>
      </c>
      <c r="O179" s="15" t="str">
        <f t="shared" si="21"/>
        <v>Z</v>
      </c>
      <c r="P179" s="15" t="str">
        <f t="shared" si="21"/>
        <v>M</v>
      </c>
      <c r="Q179" s="15" t="str">
        <f t="shared" si="21"/>
        <v>D</v>
      </c>
      <c r="R179" s="15" t="str">
        <f t="shared" si="21"/>
        <v>W</v>
      </c>
      <c r="S179" s="15" t="str">
        <f t="shared" si="21"/>
        <v>D</v>
      </c>
      <c r="T179" s="15" t="str">
        <f t="shared" si="21"/>
        <v>V</v>
      </c>
      <c r="U179" s="15" t="str">
        <f t="shared" si="21"/>
        <v>Z</v>
      </c>
      <c r="V179" s="15" t="str">
        <f t="shared" si="21"/>
        <v>Z</v>
      </c>
      <c r="W179" s="15" t="str">
        <f t="shared" si="21"/>
        <v>M</v>
      </c>
      <c r="X179" s="15" t="str">
        <f t="shared" si="21"/>
        <v>D</v>
      </c>
      <c r="Y179" s="15" t="str">
        <f t="shared" si="21"/>
        <v>W</v>
      </c>
      <c r="Z179" s="15" t="str">
        <f t="shared" si="21"/>
        <v>D</v>
      </c>
      <c r="AA179" s="15" t="str">
        <f t="shared" si="21"/>
        <v>V</v>
      </c>
      <c r="AB179" s="15" t="str">
        <f t="shared" si="21"/>
        <v>Z</v>
      </c>
      <c r="AC179" s="15" t="str">
        <f t="shared" si="21"/>
        <v>Z</v>
      </c>
      <c r="AD179" s="15" t="str">
        <f t="shared" si="21"/>
        <v>M</v>
      </c>
      <c r="AE179" s="15" t="str">
        <f t="shared" si="21"/>
        <v>D</v>
      </c>
      <c r="AF179" s="15" t="str">
        <f t="shared" si="21"/>
        <v/>
      </c>
      <c r="AG179" s="16" t="s">
        <v>7</v>
      </c>
    </row>
    <row r="180" ht="15.75" customHeight="1">
      <c r="A180" s="17"/>
      <c r="B180" s="18">
        <f>IF(1&lt;=DAY(EOMONTH($B$177,0)),DATE(YEAR($B$177),MONTH($B$177),1)+0,"")</f>
        <v>46478</v>
      </c>
      <c r="C180" s="18">
        <f>IF(2&lt;=DAY(EOMONTH($B$177,0)),DATE(YEAR($B$177),MONTH($B$177),1)+1,"")</f>
        <v>46479</v>
      </c>
      <c r="D180" s="18">
        <f>IF(3&lt;=DAY(EOMONTH($B$177,0)),DATE(YEAR($B$177),MONTH($B$177),1)+2,"")</f>
        <v>46480</v>
      </c>
      <c r="E180" s="18">
        <f>IF(4&lt;=DAY(EOMONTH($B$177,0)),DATE(YEAR($B$177),MONTH($B$177),1)+3,"")</f>
        <v>46481</v>
      </c>
      <c r="F180" s="18">
        <f>IF(5&lt;=DAY(EOMONTH($B$177,0)),DATE(YEAR($B$177),MONTH($B$177),1)+4,"")</f>
        <v>46482</v>
      </c>
      <c r="G180" s="18">
        <f>IF(6&lt;=DAY(EOMONTH($B$177,0)),DATE(YEAR($B$177),MONTH($B$177),1)+5,"")</f>
        <v>46483</v>
      </c>
      <c r="H180" s="18">
        <f>IF(7&lt;=DAY(EOMONTH($B$177,0)),DATE(YEAR($B$177),MONTH($B$177),1)+6,"")</f>
        <v>46484</v>
      </c>
      <c r="I180" s="18">
        <f>IF(8&lt;=DAY(EOMONTH($B$177,0)),DATE(YEAR($B$177),MONTH($B$177),1)+7,"")</f>
        <v>46485</v>
      </c>
      <c r="J180" s="18">
        <f>IF(9&lt;=DAY(EOMONTH($B$177,0)),DATE(YEAR($B$177),MONTH($B$177),1)+8,"")</f>
        <v>46486</v>
      </c>
      <c r="K180" s="18">
        <f>IF(10&lt;=DAY(EOMONTH($B$177,0)),DATE(YEAR($B$177),MONTH($B$177),1)+9,"")</f>
        <v>46487</v>
      </c>
      <c r="L180" s="18">
        <f>IF(11&lt;=DAY(EOMONTH($B$177,0)),DATE(YEAR($B$177),MONTH($B$177),1)+10,"")</f>
        <v>46488</v>
      </c>
      <c r="M180" s="18">
        <f>IF(12&lt;=DAY(EOMONTH($B$177,0)),DATE(YEAR($B$177),MONTH($B$177),1)+11,"")</f>
        <v>46489</v>
      </c>
      <c r="N180" s="18">
        <f>IF(13&lt;=DAY(EOMONTH($B$177,0)),DATE(YEAR($B$177),MONTH($B$177),1)+12,"")</f>
        <v>46490</v>
      </c>
      <c r="O180" s="18">
        <f>IF(14&lt;=DAY(EOMONTH($B$177,0)),DATE(YEAR($B$177),MONTH($B$177),1)+13,"")</f>
        <v>46491</v>
      </c>
      <c r="P180" s="18">
        <f>IF(15&lt;=DAY(EOMONTH($B$177,0)),DATE(YEAR($B$177),MONTH($B$177),1)+14,"")</f>
        <v>46492</v>
      </c>
      <c r="Q180" s="18">
        <f>IF(16&lt;=DAY(EOMONTH($B$177,0)),DATE(YEAR($B$177),MONTH($B$177),1)+15,"")</f>
        <v>46493</v>
      </c>
      <c r="R180" s="18">
        <f>IF(17&lt;=DAY(EOMONTH($B$177,0)),DATE(YEAR($B$177),MONTH($B$177),1)+16,"")</f>
        <v>46494</v>
      </c>
      <c r="S180" s="18">
        <f>IF(18&lt;=DAY(EOMONTH($B$177,0)),DATE(YEAR($B$177),MONTH($B$177),1)+17,"")</f>
        <v>46495</v>
      </c>
      <c r="T180" s="18">
        <f>IF(19&lt;=DAY(EOMONTH($B$177,0)),DATE(YEAR($B$177),MONTH($B$177),1)+18,"")</f>
        <v>46496</v>
      </c>
      <c r="U180" s="18">
        <f>IF(20&lt;=DAY(EOMONTH($B$177,0)),DATE(YEAR($B$177),MONTH($B$177),1)+19,"")</f>
        <v>46497</v>
      </c>
      <c r="V180" s="18">
        <f>IF(21&lt;=DAY(EOMONTH($B$177,0)),DATE(YEAR($B$177),MONTH($B$177),1)+20,"")</f>
        <v>46498</v>
      </c>
      <c r="W180" s="18">
        <f>IF(22&lt;=DAY(EOMONTH($B$177,0)),DATE(YEAR($B$177),MONTH($B$177),1)+21,"")</f>
        <v>46499</v>
      </c>
      <c r="X180" s="18">
        <f>IF(23&lt;=DAY(EOMONTH($B$177,0)),DATE(YEAR($B$177),MONTH($B$177),1)+22,"")</f>
        <v>46500</v>
      </c>
      <c r="Y180" s="18">
        <f>IF(24&lt;=DAY(EOMONTH($B$177,0)),DATE(YEAR($B$177),MONTH($B$177),1)+23,"")</f>
        <v>46501</v>
      </c>
      <c r="Z180" s="18">
        <f>IF(25&lt;=DAY(EOMONTH($B$177,0)),DATE(YEAR($B$177),MONTH($B$177),1)+24,"")</f>
        <v>46502</v>
      </c>
      <c r="AA180" s="18">
        <f>IF(26&lt;=DAY(EOMONTH($B$177,0)),DATE(YEAR($B$177),MONTH($B$177),1)+25,"")</f>
        <v>46503</v>
      </c>
      <c r="AB180" s="18">
        <f>IF(27&lt;=DAY(EOMONTH($B$177,0)),DATE(YEAR($B$177),MONTH($B$177),1)+26,"")</f>
        <v>46504</v>
      </c>
      <c r="AC180" s="18">
        <f>IF(28&lt;=DAY(EOMONTH($B$177,0)),DATE(YEAR($B$177),MONTH($B$177),1)+27,"")</f>
        <v>46505</v>
      </c>
      <c r="AD180" s="18">
        <f>IF(29&lt;=DAY(EOMONTH($B$177,0)),DATE(YEAR($B$177),MONTH($B$177),1)+28,"")</f>
        <v>46506</v>
      </c>
      <c r="AE180" s="18">
        <f>IF(30&lt;=DAY(EOMONTH($B$177,0)),DATE(YEAR($B$177),MONTH($B$177),1)+29,"")</f>
        <v>46507</v>
      </c>
      <c r="AF180" s="18" t="str">
        <f>IF(31&lt;=DAY(EOMONTH($B$177,0)),DATE(YEAR($B$177),MONTH($B$177),1)+30,"")</f>
        <v/>
      </c>
      <c r="AG180" s="17"/>
    </row>
    <row r="181" ht="15.0" customHeight="1">
      <c r="A181" s="19"/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  <c r="AA181" s="20"/>
      <c r="AB181" s="20"/>
      <c r="AC181" s="20"/>
      <c r="AD181" s="20"/>
      <c r="AE181" s="20"/>
      <c r="AF181" s="20"/>
      <c r="AG181" s="21">
        <f t="shared" ref="AG181:AG192" si="22">SUM(B181:AF181)</f>
        <v>0</v>
      </c>
    </row>
    <row r="182" ht="15.0" customHeight="1">
      <c r="A182" s="2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1">
        <f t="shared" si="22"/>
        <v>0</v>
      </c>
    </row>
    <row r="183" ht="15.0" customHeight="1">
      <c r="A183" s="19"/>
      <c r="B183" s="20"/>
      <c r="C183" s="20"/>
      <c r="D183" s="20"/>
      <c r="E183" s="20"/>
      <c r="F183" s="20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  <c r="AA183" s="20"/>
      <c r="AB183" s="20"/>
      <c r="AC183" s="20"/>
      <c r="AD183" s="20"/>
      <c r="AE183" s="20"/>
      <c r="AF183" s="20"/>
      <c r="AG183" s="21">
        <f t="shared" si="22"/>
        <v>0</v>
      </c>
    </row>
    <row r="184" ht="15.0" customHeight="1">
      <c r="A184" s="2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1">
        <f t="shared" si="22"/>
        <v>0</v>
      </c>
    </row>
    <row r="185" ht="15.0" customHeight="1">
      <c r="A185" s="19"/>
      <c r="B185" s="20"/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20"/>
      <c r="AF185" s="20"/>
      <c r="AG185" s="21">
        <f t="shared" si="22"/>
        <v>0</v>
      </c>
    </row>
    <row r="186" ht="15.0" customHeight="1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1">
        <f t="shared" si="22"/>
        <v>0</v>
      </c>
    </row>
    <row r="187" ht="15.0" customHeight="1">
      <c r="A187" s="19"/>
      <c r="B187" s="20"/>
      <c r="C187" s="20"/>
      <c r="D187" s="20"/>
      <c r="E187" s="20"/>
      <c r="F187" s="20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  <c r="AA187" s="20"/>
      <c r="AB187" s="20"/>
      <c r="AC187" s="20"/>
      <c r="AD187" s="20"/>
      <c r="AE187" s="20"/>
      <c r="AF187" s="20"/>
      <c r="AG187" s="21">
        <f t="shared" si="22"/>
        <v>0</v>
      </c>
    </row>
    <row r="188" ht="15.0" customHeight="1">
      <c r="A188" s="22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1">
        <f t="shared" si="22"/>
        <v>0</v>
      </c>
    </row>
    <row r="189" ht="15.0" customHeight="1">
      <c r="A189" s="19"/>
      <c r="B189" s="20"/>
      <c r="C189" s="20"/>
      <c r="D189" s="20"/>
      <c r="E189" s="20"/>
      <c r="F189" s="20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  <c r="AA189" s="20"/>
      <c r="AB189" s="20"/>
      <c r="AC189" s="20"/>
      <c r="AD189" s="20"/>
      <c r="AE189" s="20"/>
      <c r="AF189" s="20"/>
      <c r="AG189" s="21">
        <f t="shared" si="22"/>
        <v>0</v>
      </c>
    </row>
    <row r="190" ht="15.0" customHeight="1">
      <c r="A190" s="22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1">
        <f t="shared" si="22"/>
        <v>0</v>
      </c>
    </row>
    <row r="191" ht="15.0" customHeight="1">
      <c r="A191" s="19"/>
      <c r="B191" s="20"/>
      <c r="C191" s="20"/>
      <c r="D191" s="20"/>
      <c r="E191" s="20"/>
      <c r="F191" s="20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  <c r="AA191" s="20"/>
      <c r="AB191" s="20"/>
      <c r="AC191" s="20"/>
      <c r="AD191" s="20"/>
      <c r="AE191" s="20"/>
      <c r="AF191" s="20"/>
      <c r="AG191" s="21">
        <f t="shared" si="22"/>
        <v>0</v>
      </c>
    </row>
    <row r="192" ht="15.0" customHeight="1">
      <c r="A192" s="2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1">
        <f t="shared" si="22"/>
        <v>0</v>
      </c>
    </row>
    <row r="193" ht="15.75" customHeight="1">
      <c r="A193" s="11"/>
    </row>
    <row r="194" ht="19.5" hidden="1" customHeight="1">
      <c r="A194" s="5" t="s">
        <v>9</v>
      </c>
      <c r="B194" s="24">
        <f>EDATE(B177,1)</f>
        <v>46508</v>
      </c>
      <c r="C194" s="10" t="s">
        <v>10</v>
      </c>
    </row>
    <row r="195" ht="21.75" customHeight="1">
      <c r="A195" s="12" t="str">
        <f>IFERROR(CHOOSE(MONTH($B$194),"jan","feb","mrt","apr","mei","jun","jul","aug","sep","okt","nov","dec")&amp;"-"&amp;TEXT($B$194,"yy"),"")</f>
        <v>mei-27</v>
      </c>
      <c r="B195" s="13" t="s">
        <v>5</v>
      </c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8"/>
    </row>
    <row r="196" ht="15.75" customHeight="1">
      <c r="A196" s="14" t="s">
        <v>6</v>
      </c>
      <c r="B196" s="15" t="str">
        <f t="shared" ref="B196:AF196" si="23">IF(B10="","",CHOOSE(WEEKDAY(B10,2),"M","D","W","D","V","Z","Z"))</f>
        <v>M</v>
      </c>
      <c r="C196" s="15" t="str">
        <f t="shared" si="23"/>
        <v>D</v>
      </c>
      <c r="D196" s="15" t="str">
        <f t="shared" si="23"/>
        <v>W</v>
      </c>
      <c r="E196" s="15" t="str">
        <f t="shared" si="23"/>
        <v>D</v>
      </c>
      <c r="F196" s="15" t="str">
        <f t="shared" si="23"/>
        <v>V</v>
      </c>
      <c r="G196" s="15" t="str">
        <f t="shared" si="23"/>
        <v>Z</v>
      </c>
      <c r="H196" s="15" t="str">
        <f t="shared" si="23"/>
        <v>Z</v>
      </c>
      <c r="I196" s="15" t="str">
        <f t="shared" si="23"/>
        <v>M</v>
      </c>
      <c r="J196" s="15" t="str">
        <f t="shared" si="23"/>
        <v>D</v>
      </c>
      <c r="K196" s="15" t="str">
        <f t="shared" si="23"/>
        <v>W</v>
      </c>
      <c r="L196" s="15" t="str">
        <f t="shared" si="23"/>
        <v>D</v>
      </c>
      <c r="M196" s="15" t="str">
        <f t="shared" si="23"/>
        <v>V</v>
      </c>
      <c r="N196" s="15" t="str">
        <f t="shared" si="23"/>
        <v>Z</v>
      </c>
      <c r="O196" s="15" t="str">
        <f t="shared" si="23"/>
        <v>Z</v>
      </c>
      <c r="P196" s="15" t="str">
        <f t="shared" si="23"/>
        <v>M</v>
      </c>
      <c r="Q196" s="15" t="str">
        <f t="shared" si="23"/>
        <v>D</v>
      </c>
      <c r="R196" s="15" t="str">
        <f t="shared" si="23"/>
        <v>W</v>
      </c>
      <c r="S196" s="15" t="str">
        <f t="shared" si="23"/>
        <v>D</v>
      </c>
      <c r="T196" s="15" t="str">
        <f t="shared" si="23"/>
        <v>V</v>
      </c>
      <c r="U196" s="15" t="str">
        <f t="shared" si="23"/>
        <v>Z</v>
      </c>
      <c r="V196" s="15" t="str">
        <f t="shared" si="23"/>
        <v>Z</v>
      </c>
      <c r="W196" s="15" t="str">
        <f t="shared" si="23"/>
        <v>M</v>
      </c>
      <c r="X196" s="15" t="str">
        <f t="shared" si="23"/>
        <v>D</v>
      </c>
      <c r="Y196" s="15" t="str">
        <f t="shared" si="23"/>
        <v>W</v>
      </c>
      <c r="Z196" s="15" t="str">
        <f t="shared" si="23"/>
        <v>D</v>
      </c>
      <c r="AA196" s="15" t="str">
        <f t="shared" si="23"/>
        <v>V</v>
      </c>
      <c r="AB196" s="15" t="str">
        <f t="shared" si="23"/>
        <v>Z</v>
      </c>
      <c r="AC196" s="15" t="str">
        <f t="shared" si="23"/>
        <v>Z</v>
      </c>
      <c r="AD196" s="15" t="str">
        <f t="shared" si="23"/>
        <v>M</v>
      </c>
      <c r="AE196" s="15" t="str">
        <f t="shared" si="23"/>
        <v>D</v>
      </c>
      <c r="AF196" s="15" t="str">
        <f t="shared" si="23"/>
        <v/>
      </c>
      <c r="AG196" s="16" t="s">
        <v>7</v>
      </c>
    </row>
    <row r="197" ht="15.75" customHeight="1">
      <c r="A197" s="17"/>
      <c r="B197" s="18">
        <f>IF(1&lt;=DAY(EOMONTH($B$194,0)),DATE(YEAR($B$194),MONTH($B$194),1)+0,"")</f>
        <v>46508</v>
      </c>
      <c r="C197" s="18">
        <f>IF(2&lt;=DAY(EOMONTH($B$194,0)),DATE(YEAR($B$194),MONTH($B$194),1)+1,"")</f>
        <v>46509</v>
      </c>
      <c r="D197" s="18">
        <f>IF(3&lt;=DAY(EOMONTH($B$194,0)),DATE(YEAR($B$194),MONTH($B$194),1)+2,"")</f>
        <v>46510</v>
      </c>
      <c r="E197" s="18">
        <f>IF(4&lt;=DAY(EOMONTH($B$194,0)),DATE(YEAR($B$194),MONTH($B$194),1)+3,"")</f>
        <v>46511</v>
      </c>
      <c r="F197" s="18">
        <f>IF(5&lt;=DAY(EOMONTH($B$194,0)),DATE(YEAR($B$194),MONTH($B$194),1)+4,"")</f>
        <v>46512</v>
      </c>
      <c r="G197" s="18">
        <f>IF(6&lt;=DAY(EOMONTH($B$194,0)),DATE(YEAR($B$194),MONTH($B$194),1)+5,"")</f>
        <v>46513</v>
      </c>
      <c r="H197" s="18">
        <f>IF(7&lt;=DAY(EOMONTH($B$194,0)),DATE(YEAR($B$194),MONTH($B$194),1)+6,"")</f>
        <v>46514</v>
      </c>
      <c r="I197" s="18">
        <f>IF(8&lt;=DAY(EOMONTH($B$194,0)),DATE(YEAR($B$194),MONTH($B$194),1)+7,"")</f>
        <v>46515</v>
      </c>
      <c r="J197" s="18">
        <f>IF(9&lt;=DAY(EOMONTH($B$194,0)),DATE(YEAR($B$194),MONTH($B$194),1)+8,"")</f>
        <v>46516</v>
      </c>
      <c r="K197" s="18">
        <f>IF(10&lt;=DAY(EOMONTH($B$194,0)),DATE(YEAR($B$194),MONTH($B$194),1)+9,"")</f>
        <v>46517</v>
      </c>
      <c r="L197" s="18">
        <f>IF(11&lt;=DAY(EOMONTH($B$194,0)),DATE(YEAR($B$194),MONTH($B$194),1)+10,"")</f>
        <v>46518</v>
      </c>
      <c r="M197" s="18">
        <f>IF(12&lt;=DAY(EOMONTH($B$194,0)),DATE(YEAR($B$194),MONTH($B$194),1)+11,"")</f>
        <v>46519</v>
      </c>
      <c r="N197" s="18">
        <f>IF(13&lt;=DAY(EOMONTH($B$194,0)),DATE(YEAR($B$194),MONTH($B$194),1)+12,"")</f>
        <v>46520</v>
      </c>
      <c r="O197" s="18">
        <f>IF(14&lt;=DAY(EOMONTH($B$194,0)),DATE(YEAR($B$194),MONTH($B$194),1)+13,"")</f>
        <v>46521</v>
      </c>
      <c r="P197" s="18">
        <f>IF(15&lt;=DAY(EOMONTH($B$194,0)),DATE(YEAR($B$194),MONTH($B$194),1)+14,"")</f>
        <v>46522</v>
      </c>
      <c r="Q197" s="18">
        <f>IF(16&lt;=DAY(EOMONTH($B$194,0)),DATE(YEAR($B$194),MONTH($B$194),1)+15,"")</f>
        <v>46523</v>
      </c>
      <c r="R197" s="18">
        <f>IF(17&lt;=DAY(EOMONTH($B$194,0)),DATE(YEAR($B$194),MONTH($B$194),1)+16,"")</f>
        <v>46524</v>
      </c>
      <c r="S197" s="18">
        <f>IF(18&lt;=DAY(EOMONTH($B$194,0)),DATE(YEAR($B$194),MONTH($B$194),1)+17,"")</f>
        <v>46525</v>
      </c>
      <c r="T197" s="18">
        <f>IF(19&lt;=DAY(EOMONTH($B$194,0)),DATE(YEAR($B$194),MONTH($B$194),1)+18,"")</f>
        <v>46526</v>
      </c>
      <c r="U197" s="18">
        <f>IF(20&lt;=DAY(EOMONTH($B$194,0)),DATE(YEAR($B$194),MONTH($B$194),1)+19,"")</f>
        <v>46527</v>
      </c>
      <c r="V197" s="18">
        <f>IF(21&lt;=DAY(EOMONTH($B$194,0)),DATE(YEAR($B$194),MONTH($B$194),1)+20,"")</f>
        <v>46528</v>
      </c>
      <c r="W197" s="18">
        <f>IF(22&lt;=DAY(EOMONTH($B$194,0)),DATE(YEAR($B$194),MONTH($B$194),1)+21,"")</f>
        <v>46529</v>
      </c>
      <c r="X197" s="18">
        <f>IF(23&lt;=DAY(EOMONTH($B$194,0)),DATE(YEAR($B$194),MONTH($B$194),1)+22,"")</f>
        <v>46530</v>
      </c>
      <c r="Y197" s="18">
        <f>IF(24&lt;=DAY(EOMONTH($B$194,0)),DATE(YEAR($B$194),MONTH($B$194),1)+23,"")</f>
        <v>46531</v>
      </c>
      <c r="Z197" s="18">
        <f>IF(25&lt;=DAY(EOMONTH($B$194,0)),DATE(YEAR($B$194),MONTH($B$194),1)+24,"")</f>
        <v>46532</v>
      </c>
      <c r="AA197" s="18">
        <f>IF(26&lt;=DAY(EOMONTH($B$194,0)),DATE(YEAR($B$194),MONTH($B$194),1)+25,"")</f>
        <v>46533</v>
      </c>
      <c r="AB197" s="18">
        <f>IF(27&lt;=DAY(EOMONTH($B$194,0)),DATE(YEAR($B$194),MONTH($B$194),1)+26,"")</f>
        <v>46534</v>
      </c>
      <c r="AC197" s="18">
        <f>IF(28&lt;=DAY(EOMONTH($B$194,0)),DATE(YEAR($B$194),MONTH($B$194),1)+27,"")</f>
        <v>46535</v>
      </c>
      <c r="AD197" s="18">
        <f>IF(29&lt;=DAY(EOMONTH($B$194,0)),DATE(YEAR($B$194),MONTH($B$194),1)+28,"")</f>
        <v>46536</v>
      </c>
      <c r="AE197" s="18">
        <f>IF(30&lt;=DAY(EOMONTH($B$194,0)),DATE(YEAR($B$194),MONTH($B$194),1)+29,"")</f>
        <v>46537</v>
      </c>
      <c r="AF197" s="18">
        <f>IF(31&lt;=DAY(EOMONTH($B$194,0)),DATE(YEAR($B$194),MONTH($B$194),1)+30,"")</f>
        <v>46538</v>
      </c>
      <c r="AG197" s="17"/>
    </row>
    <row r="198" ht="15.0" customHeight="1">
      <c r="A198" s="19"/>
      <c r="B198" s="20"/>
      <c r="C198" s="20"/>
      <c r="D198" s="20"/>
      <c r="E198" s="20"/>
      <c r="F198" s="20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  <c r="AA198" s="20"/>
      <c r="AB198" s="20"/>
      <c r="AC198" s="20"/>
      <c r="AD198" s="20"/>
      <c r="AE198" s="20"/>
      <c r="AF198" s="20"/>
      <c r="AG198" s="21">
        <f t="shared" ref="AG198:AG209" si="24">SUM(B198:AF198)</f>
        <v>0</v>
      </c>
    </row>
    <row r="199" ht="15.0" customHeight="1">
      <c r="A199" s="22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1">
        <f t="shared" si="24"/>
        <v>0</v>
      </c>
    </row>
    <row r="200" ht="15.0" customHeight="1">
      <c r="A200" s="19"/>
      <c r="B200" s="20"/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  <c r="AA200" s="20"/>
      <c r="AB200" s="20"/>
      <c r="AC200" s="20"/>
      <c r="AD200" s="20"/>
      <c r="AE200" s="20"/>
      <c r="AF200" s="20"/>
      <c r="AG200" s="21">
        <f t="shared" si="24"/>
        <v>0</v>
      </c>
    </row>
    <row r="201" ht="15.0" customHeight="1">
      <c r="A201" s="22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1">
        <f t="shared" si="24"/>
        <v>0</v>
      </c>
    </row>
    <row r="202" ht="15.0" customHeight="1">
      <c r="A202" s="19"/>
      <c r="B202" s="20"/>
      <c r="C202" s="20"/>
      <c r="D202" s="20"/>
      <c r="E202" s="20"/>
      <c r="F202" s="20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  <c r="AA202" s="20"/>
      <c r="AB202" s="20"/>
      <c r="AC202" s="20"/>
      <c r="AD202" s="20"/>
      <c r="AE202" s="20"/>
      <c r="AF202" s="20"/>
      <c r="AG202" s="21">
        <f t="shared" si="24"/>
        <v>0</v>
      </c>
    </row>
    <row r="203" ht="15.0" customHeight="1">
      <c r="A203" s="22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1">
        <f t="shared" si="24"/>
        <v>0</v>
      </c>
    </row>
    <row r="204" ht="15.0" customHeight="1">
      <c r="A204" s="19"/>
      <c r="B204" s="20"/>
      <c r="C204" s="20"/>
      <c r="D204" s="20"/>
      <c r="E204" s="20"/>
      <c r="F204" s="20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  <c r="AA204" s="20"/>
      <c r="AB204" s="20"/>
      <c r="AC204" s="20"/>
      <c r="AD204" s="20"/>
      <c r="AE204" s="20"/>
      <c r="AF204" s="20"/>
      <c r="AG204" s="21">
        <f t="shared" si="24"/>
        <v>0</v>
      </c>
    </row>
    <row r="205" ht="15.0" customHeight="1">
      <c r="A205" s="2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1">
        <f t="shared" si="24"/>
        <v>0</v>
      </c>
    </row>
    <row r="206" ht="15.0" customHeight="1">
      <c r="A206" s="19"/>
      <c r="B206" s="20"/>
      <c r="C206" s="20"/>
      <c r="D206" s="20"/>
      <c r="E206" s="20"/>
      <c r="F206" s="20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  <c r="AA206" s="20"/>
      <c r="AB206" s="20"/>
      <c r="AC206" s="20"/>
      <c r="AD206" s="20"/>
      <c r="AE206" s="20"/>
      <c r="AF206" s="20"/>
      <c r="AG206" s="21">
        <f t="shared" si="24"/>
        <v>0</v>
      </c>
    </row>
    <row r="207" ht="15.0" customHeight="1">
      <c r="A207" s="2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1">
        <f t="shared" si="24"/>
        <v>0</v>
      </c>
    </row>
    <row r="208" ht="15.0" customHeight="1">
      <c r="A208" s="19"/>
      <c r="B208" s="20"/>
      <c r="C208" s="20"/>
      <c r="D208" s="20"/>
      <c r="E208" s="20"/>
      <c r="F208" s="20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  <c r="AA208" s="20"/>
      <c r="AB208" s="20"/>
      <c r="AC208" s="20"/>
      <c r="AD208" s="20"/>
      <c r="AE208" s="20"/>
      <c r="AF208" s="20"/>
      <c r="AG208" s="21">
        <f t="shared" si="24"/>
        <v>0</v>
      </c>
    </row>
    <row r="209" ht="15.0" customHeight="1">
      <c r="A209" s="22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1">
        <f t="shared" si="24"/>
        <v>0</v>
      </c>
    </row>
  </sheetData>
  <mergeCells count="66">
    <mergeCell ref="AG145:AG146"/>
    <mergeCell ref="AG162:AG163"/>
    <mergeCell ref="AG9:AG10"/>
    <mergeCell ref="AG26:AG27"/>
    <mergeCell ref="AG60:AG61"/>
    <mergeCell ref="AG77:AG78"/>
    <mergeCell ref="AG94:AG95"/>
    <mergeCell ref="AG111:AG112"/>
    <mergeCell ref="AG128:AG129"/>
    <mergeCell ref="AG179:AG180"/>
    <mergeCell ref="A193:AG193"/>
    <mergeCell ref="C194:AG194"/>
    <mergeCell ref="B195:AG195"/>
    <mergeCell ref="A196:A197"/>
    <mergeCell ref="AG196:AG197"/>
    <mergeCell ref="B144:AG144"/>
    <mergeCell ref="A159:AG159"/>
    <mergeCell ref="C160:AG160"/>
    <mergeCell ref="B161:AG161"/>
    <mergeCell ref="A176:AG176"/>
    <mergeCell ref="C177:AG177"/>
    <mergeCell ref="B178:AG178"/>
    <mergeCell ref="T1:AG1"/>
    <mergeCell ref="A2:AG2"/>
    <mergeCell ref="B3:D3"/>
    <mergeCell ref="E3:AG3"/>
    <mergeCell ref="A4:AG4"/>
    <mergeCell ref="A5:AG5"/>
    <mergeCell ref="A6:AG6"/>
    <mergeCell ref="A7:AG7"/>
    <mergeCell ref="B8:AG8"/>
    <mergeCell ref="A9:A10"/>
    <mergeCell ref="A23:AG23"/>
    <mergeCell ref="C24:AG24"/>
    <mergeCell ref="B25:AG25"/>
    <mergeCell ref="A26:A27"/>
    <mergeCell ref="A40:AG40"/>
    <mergeCell ref="C41:AG41"/>
    <mergeCell ref="B42:AG42"/>
    <mergeCell ref="AG43:AG44"/>
    <mergeCell ref="A57:AG57"/>
    <mergeCell ref="C58:AG58"/>
    <mergeCell ref="B59:AG59"/>
    <mergeCell ref="A74:AG74"/>
    <mergeCell ref="C75:AG75"/>
    <mergeCell ref="B76:AG76"/>
    <mergeCell ref="A91:AG91"/>
    <mergeCell ref="C92:AG92"/>
    <mergeCell ref="B93:AG93"/>
    <mergeCell ref="A108:AG108"/>
    <mergeCell ref="C109:AG109"/>
    <mergeCell ref="B110:AG110"/>
    <mergeCell ref="A125:AG125"/>
    <mergeCell ref="C126:AG126"/>
    <mergeCell ref="B127:AG127"/>
    <mergeCell ref="A142:AG142"/>
    <mergeCell ref="C143:AG143"/>
    <mergeCell ref="A162:A163"/>
    <mergeCell ref="A179:A180"/>
    <mergeCell ref="A43:A44"/>
    <mergeCell ref="A60:A61"/>
    <mergeCell ref="A77:A78"/>
    <mergeCell ref="A94:A95"/>
    <mergeCell ref="A111:A112"/>
    <mergeCell ref="A128:A129"/>
    <mergeCell ref="A145:A146"/>
  </mergeCells>
  <conditionalFormatting sqref="B9:AF22">
    <cfRule type="expression" dxfId="0" priority="1">
      <formula>B$9="Z"</formula>
    </cfRule>
  </conditionalFormatting>
  <conditionalFormatting sqref="B26:AF39">
    <cfRule type="expression" dxfId="0" priority="2">
      <formula>B$26="Z"</formula>
    </cfRule>
  </conditionalFormatting>
  <conditionalFormatting sqref="B43:AF56">
    <cfRule type="expression" dxfId="0" priority="3">
      <formula>B$43="Z"</formula>
    </cfRule>
  </conditionalFormatting>
  <conditionalFormatting sqref="B60:AF73">
    <cfRule type="expression" dxfId="0" priority="4">
      <formula>B$60="Z"</formula>
    </cfRule>
  </conditionalFormatting>
  <conditionalFormatting sqref="B77:AF90">
    <cfRule type="expression" dxfId="0" priority="5">
      <formula>B$77="Z"</formula>
    </cfRule>
  </conditionalFormatting>
  <conditionalFormatting sqref="B94:AF107">
    <cfRule type="expression" dxfId="0" priority="6">
      <formula>B$94="Z"</formula>
    </cfRule>
  </conditionalFormatting>
  <conditionalFormatting sqref="B111:AF124">
    <cfRule type="expression" dxfId="0" priority="7">
      <formula>B$111="Z"</formula>
    </cfRule>
  </conditionalFormatting>
  <conditionalFormatting sqref="B128:AF141">
    <cfRule type="expression" dxfId="0" priority="8">
      <formula>B$128="Z"</formula>
    </cfRule>
  </conditionalFormatting>
  <conditionalFormatting sqref="B145:AF158">
    <cfRule type="expression" dxfId="0" priority="9">
      <formula>B$145="Z"</formula>
    </cfRule>
  </conditionalFormatting>
  <conditionalFormatting sqref="B162:AF175">
    <cfRule type="expression" dxfId="0" priority="10">
      <formula>B$162="Z"</formula>
    </cfRule>
  </conditionalFormatting>
  <conditionalFormatting sqref="B179:AF192">
    <cfRule type="expression" dxfId="0" priority="11">
      <formula>B$179="Z"</formula>
    </cfRule>
  </conditionalFormatting>
  <conditionalFormatting sqref="B196:AF209">
    <cfRule type="expression" dxfId="0" priority="12">
      <formula>B$196="Z"</formula>
    </cfRule>
  </conditionalFormatting>
  <hyperlinks>
    <hyperlink r:id="rId1" ref="T1"/>
  </hyperlinks>
  <printOptions/>
  <pageMargins bottom="1.0" footer="0.0" header="0.0" left="0.75" right="0.75" top="1.0"/>
  <pageSetup paperSize="9" orientation="portrait"/>
  <drawing r:id="rId2"/>
</worksheet>
</file>